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no\Desktop\帝国データバンク\"/>
    </mc:Choice>
  </mc:AlternateContent>
  <bookViews>
    <workbookView xWindow="480" yWindow="45" windowWidth="18195" windowHeight="7905" activeTab="2"/>
  </bookViews>
  <sheets>
    <sheet name="記入例" sheetId="6" r:id="rId1"/>
    <sheet name="データ入力" sheetId="3" r:id="rId2"/>
    <sheet name="印刷フォーム" sheetId="1" r:id="rId3"/>
  </sheets>
  <calcPr calcId="152511"/>
</workbook>
</file>

<file path=xl/calcChain.xml><?xml version="1.0" encoding="utf-8"?>
<calcChain xmlns="http://schemas.openxmlformats.org/spreadsheetml/2006/main">
  <c r="AR26" i="1" l="1"/>
  <c r="AV26" i="1"/>
  <c r="H22" i="6" l="1"/>
  <c r="H21" i="6"/>
  <c r="M5" i="6"/>
  <c r="M5" i="3"/>
  <c r="H22" i="3" l="1"/>
  <c r="H21" i="3"/>
  <c r="K36" i="1" l="1"/>
  <c r="AZ20" i="1"/>
  <c r="BD18" i="1"/>
  <c r="AZ17" i="1"/>
  <c r="AZ15" i="1"/>
  <c r="AQ24" i="1"/>
  <c r="BE27" i="1" l="1"/>
  <c r="AZ27" i="1"/>
  <c r="AV27" i="1"/>
  <c r="AR27" i="1"/>
  <c r="BD26" i="1"/>
  <c r="AZ26" i="1"/>
  <c r="BI5" i="1"/>
  <c r="BG5" i="1"/>
  <c r="BE5" i="1"/>
  <c r="AC5" i="1"/>
  <c r="AA5" i="1"/>
  <c r="Y5" i="1"/>
  <c r="K29" i="1"/>
  <c r="K25" i="1"/>
  <c r="AQ30" i="1"/>
  <c r="AA27" i="1"/>
  <c r="BE32" i="1"/>
  <c r="BC32" i="1"/>
  <c r="BA32" i="1"/>
  <c r="AW32" i="1"/>
  <c r="AU32" i="1"/>
  <c r="AS32" i="1"/>
  <c r="K38" i="1"/>
  <c r="U32" i="1"/>
  <c r="K32" i="1"/>
  <c r="X27" i="1"/>
  <c r="V27" i="1"/>
  <c r="T27" i="1"/>
  <c r="P27" i="1"/>
  <c r="N27" i="1"/>
  <c r="L27" i="1"/>
  <c r="K24" i="1"/>
  <c r="K23" i="1"/>
</calcChain>
</file>

<file path=xl/sharedStrings.xml><?xml version="1.0" encoding="utf-8"?>
<sst xmlns="http://schemas.openxmlformats.org/spreadsheetml/2006/main" count="180" uniqueCount="99">
  <si>
    <t>様式第13号（第20号関係）</t>
    <rPh sb="0" eb="2">
      <t>ヨウシキ</t>
    </rPh>
    <rPh sb="2" eb="3">
      <t>ダイ</t>
    </rPh>
    <rPh sb="5" eb="6">
      <t>ゴウ</t>
    </rPh>
    <rPh sb="7" eb="8">
      <t>ダイ</t>
    </rPh>
    <rPh sb="10" eb="11">
      <t>ゴウ</t>
    </rPh>
    <rPh sb="11" eb="13">
      <t>カンケイ</t>
    </rPh>
    <phoneticPr fontId="1"/>
  </si>
  <si>
    <t>兵庫県　　知事　　様</t>
    <rPh sb="0" eb="3">
      <t>ヒョウゴケン</t>
    </rPh>
    <rPh sb="5" eb="7">
      <t>チジ</t>
    </rPh>
    <rPh sb="9" eb="10">
      <t>サマ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</si>
  <si>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</si>
  <si>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</si>
  <si>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</si>
  <si>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</si>
  <si>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届出者</t>
    <rPh sb="0" eb="2">
      <t>トドケデ</t>
    </rPh>
    <rPh sb="2" eb="3">
      <t>シャ</t>
    </rPh>
    <phoneticPr fontId="1"/>
  </si>
  <si>
    <t>住　所（法人にあっては、主たる事務所の所在地）</t>
    <rPh sb="0" eb="1">
      <t>スミ</t>
    </rPh>
    <rPh sb="2" eb="3">
      <t>ショ</t>
    </rPh>
    <rPh sb="4" eb="6">
      <t>ホウジン</t>
    </rPh>
    <rPh sb="12" eb="13">
      <t>シュ</t>
    </rPh>
    <rPh sb="15" eb="17">
      <t>ジム</t>
    </rPh>
    <rPh sb="17" eb="18">
      <t>ショ</t>
    </rPh>
    <rPh sb="19" eb="22">
      <t>ショザイチ</t>
    </rPh>
    <phoneticPr fontId="1"/>
  </si>
  <si>
    <t>兵庫県宍粟市山崎町千本屋290番地１</t>
    <rPh sb="0" eb="3">
      <t>ヒョウゴケン</t>
    </rPh>
    <rPh sb="3" eb="5">
      <t>シソウ</t>
    </rPh>
    <rPh sb="5" eb="6">
      <t>シ</t>
    </rPh>
    <rPh sb="6" eb="9">
      <t>ヤマサキチョウ</t>
    </rPh>
    <rPh sb="9" eb="11">
      <t>センホン</t>
    </rPh>
    <rPh sb="11" eb="12">
      <t>ヤ</t>
    </rPh>
    <rPh sb="15" eb="17">
      <t>バンチ</t>
    </rPh>
    <phoneticPr fontId="1"/>
  </si>
  <si>
    <t>氏　名（法人にあっては、名称及び代表者の氏名）</t>
    <rPh sb="0" eb="1">
      <t>シ</t>
    </rPh>
    <rPh sb="2" eb="3">
      <t>ナ</t>
    </rPh>
    <rPh sb="4" eb="6">
      <t>ホウジン</t>
    </rPh>
    <rPh sb="12" eb="14">
      <t>メイショウ</t>
    </rPh>
    <rPh sb="14" eb="15">
      <t>オヨ</t>
    </rPh>
    <rPh sb="16" eb="19">
      <t>ダイヒョウシャ</t>
    </rPh>
    <rPh sb="20" eb="22">
      <t>シメイ</t>
    </rPh>
    <phoneticPr fontId="1"/>
  </si>
  <si>
    <t>株式会社　　イガキ</t>
    <rPh sb="0" eb="4">
      <t>カブシキガイシャ</t>
    </rPh>
    <phoneticPr fontId="1"/>
  </si>
  <si>
    <t>代表取締役　　居垣　真介</t>
    <rPh sb="0" eb="2">
      <t>ダイヒョウ</t>
    </rPh>
    <rPh sb="2" eb="5">
      <t>トリシマリヤク</t>
    </rPh>
    <rPh sb="7" eb="8">
      <t>キョ</t>
    </rPh>
    <rPh sb="8" eb="9">
      <t>カキ</t>
    </rPh>
    <rPh sb="10" eb="12">
      <t>シンスケ</t>
    </rPh>
    <phoneticPr fontId="1"/>
  </si>
  <si>
    <t>（0790）62-2222番㈹</t>
    <rPh sb="13" eb="14">
      <t>バン</t>
    </rPh>
    <phoneticPr fontId="1"/>
  </si>
  <si>
    <t>特定事業</t>
    <rPh sb="0" eb="2">
      <t>トクテイ</t>
    </rPh>
    <rPh sb="2" eb="4">
      <t>ジギョウ</t>
    </rPh>
    <phoneticPr fontId="1"/>
  </si>
  <si>
    <t>に使用さ</t>
    <rPh sb="1" eb="3">
      <t>シヨウ</t>
    </rPh>
    <phoneticPr fontId="1"/>
  </si>
  <si>
    <t>れる土砂</t>
    <rPh sb="2" eb="4">
      <t>ドシャ</t>
    </rPh>
    <phoneticPr fontId="1"/>
  </si>
  <si>
    <t>等の採取</t>
    <rPh sb="0" eb="1">
      <t>トウ</t>
    </rPh>
    <rPh sb="2" eb="4">
      <t>サイシュ</t>
    </rPh>
    <phoneticPr fontId="1"/>
  </si>
  <si>
    <t>電　話</t>
    <rPh sb="0" eb="1">
      <t>デン</t>
    </rPh>
    <rPh sb="2" eb="3">
      <t>ハナシ</t>
    </rPh>
    <phoneticPr fontId="1"/>
  </si>
  <si>
    <t>備　　　　考</t>
    <rPh sb="0" eb="1">
      <t>ソナエ</t>
    </rPh>
    <rPh sb="5" eb="6">
      <t>コウ</t>
    </rPh>
    <phoneticPr fontId="1"/>
  </si>
  <si>
    <t>場所　　　</t>
    <rPh sb="0" eb="2">
      <t>バショ</t>
    </rPh>
    <phoneticPr fontId="1"/>
  </si>
  <si>
    <t>土砂等採取場所証明書</t>
  </si>
  <si>
    <t>採取場所が汚染のおそれがある土地である場合、汚染されていないことを証明する書類</t>
    <rPh sb="0" eb="2">
      <t>サイシュ</t>
    </rPh>
    <rPh sb="2" eb="4">
      <t>バショ</t>
    </rPh>
    <rPh sb="5" eb="7">
      <t>オセン</t>
    </rPh>
    <rPh sb="14" eb="16">
      <t>トチ</t>
    </rPh>
    <rPh sb="19" eb="21">
      <t>バアイ</t>
    </rPh>
    <rPh sb="22" eb="24">
      <t>オセン</t>
    </rPh>
    <rPh sb="33" eb="35">
      <t>ショウメイ</t>
    </rPh>
    <rPh sb="37" eb="39">
      <t>ショルイ</t>
    </rPh>
    <phoneticPr fontId="1"/>
  </si>
  <si>
    <t>H</t>
    <phoneticPr fontId="1"/>
  </si>
  <si>
    <t>～</t>
    <phoneticPr fontId="1"/>
  </si>
  <si>
    <t>日迄</t>
    <rPh sb="0" eb="1">
      <t>ニチ</t>
    </rPh>
    <rPh sb="1" eb="2">
      <t>マデ</t>
    </rPh>
    <phoneticPr fontId="1"/>
  </si>
  <si>
    <t>利用状況</t>
    <rPh sb="0" eb="2">
      <t>リヨウ</t>
    </rPh>
    <rPh sb="2" eb="4">
      <t>ジョウキョウ</t>
    </rPh>
    <phoneticPr fontId="1"/>
  </si>
  <si>
    <t>時　　　　期</t>
    <rPh sb="0" eb="1">
      <t>トキ</t>
    </rPh>
    <rPh sb="5" eb="6">
      <t>キ</t>
    </rPh>
    <phoneticPr fontId="1"/>
  </si>
  <si>
    <t>H</t>
    <phoneticPr fontId="1"/>
  </si>
  <si>
    <t>迄</t>
    <rPh sb="0" eb="1">
      <t>マデ</t>
    </rPh>
    <phoneticPr fontId="1"/>
  </si>
  <si>
    <t>　許可年月日及び</t>
    <rPh sb="1" eb="3">
      <t>キョカ</t>
    </rPh>
    <rPh sb="3" eb="6">
      <t>ネンガッピ</t>
    </rPh>
    <rPh sb="6" eb="7">
      <t>オヨ</t>
    </rPh>
    <phoneticPr fontId="1"/>
  </si>
  <si>
    <t>　許可番号</t>
    <rPh sb="1" eb="3">
      <t>キョカ</t>
    </rPh>
    <rPh sb="3" eb="5">
      <t>バンゴウ</t>
    </rPh>
    <phoneticPr fontId="1"/>
  </si>
  <si>
    <t>　2特定事業の事業区域の</t>
    <rPh sb="2" eb="4">
      <t>トクテイ</t>
    </rPh>
    <rPh sb="4" eb="6">
      <t>ジギョウ</t>
    </rPh>
    <rPh sb="7" eb="9">
      <t>ジギョウ</t>
    </rPh>
    <rPh sb="9" eb="11">
      <t>クイキ</t>
    </rPh>
    <phoneticPr fontId="1"/>
  </si>
  <si>
    <t>　所在地</t>
    <rPh sb="1" eb="4">
      <t>ショザイチ</t>
    </rPh>
    <phoneticPr fontId="1"/>
  </si>
  <si>
    <t>　搬入する土砂等の量及び</t>
    <rPh sb="1" eb="3">
      <t>ハンニュウ</t>
    </rPh>
    <rPh sb="5" eb="7">
      <t>ドシャ</t>
    </rPh>
    <rPh sb="7" eb="8">
      <t>トウ</t>
    </rPh>
    <rPh sb="9" eb="10">
      <t>リョウ</t>
    </rPh>
    <rPh sb="10" eb="11">
      <t>オヨ</t>
    </rPh>
    <phoneticPr fontId="1"/>
  </si>
  <si>
    <t>　その期間</t>
    <rPh sb="3" eb="5">
      <t>キカン</t>
    </rPh>
    <phoneticPr fontId="1"/>
  </si>
  <si>
    <t>　現在及び過去</t>
    <rPh sb="1" eb="3">
      <t>ゲンザイ</t>
    </rPh>
    <rPh sb="3" eb="4">
      <t>オヨ</t>
    </rPh>
    <rPh sb="5" eb="7">
      <t>カコ</t>
    </rPh>
    <phoneticPr fontId="1"/>
  </si>
  <si>
    <t>　の土地の利用</t>
    <rPh sb="2" eb="4">
      <t>トチ</t>
    </rPh>
    <rPh sb="5" eb="7">
      <t>リヨウ</t>
    </rPh>
    <phoneticPr fontId="1"/>
  </si>
  <si>
    <t>　状況</t>
    <rPh sb="1" eb="3">
      <t>ジョウキョウ</t>
    </rPh>
    <phoneticPr fontId="1"/>
  </si>
  <si>
    <t>　地下水の汚染</t>
    <rPh sb="1" eb="4">
      <t>チカスイ</t>
    </rPh>
    <rPh sb="5" eb="7">
      <t>オセン</t>
    </rPh>
    <phoneticPr fontId="1"/>
  </si>
  <si>
    <t>　の有無</t>
    <rPh sb="2" eb="4">
      <t>ウム</t>
    </rPh>
    <phoneticPr fontId="1"/>
  </si>
  <si>
    <t>土 　砂 　等　 搬　 入　 届</t>
    <rPh sb="0" eb="1">
      <t>ツチ</t>
    </rPh>
    <rPh sb="3" eb="4">
      <t>スナ</t>
    </rPh>
    <rPh sb="6" eb="7">
      <t>トウ</t>
    </rPh>
    <rPh sb="9" eb="10">
      <t>ハン</t>
    </rPh>
    <rPh sb="12" eb="13">
      <t>ニュウ</t>
    </rPh>
    <rPh sb="15" eb="16">
      <t>トドケ</t>
    </rPh>
    <phoneticPr fontId="1"/>
  </si>
  <si>
    <t>　　　 ※添付書類：</t>
    <rPh sb="5" eb="7">
      <t>テンプ</t>
    </rPh>
    <rPh sb="7" eb="9">
      <t>ショルイ</t>
    </rPh>
    <phoneticPr fontId="1"/>
  </si>
  <si>
    <t>様式第14号（第20号関係）</t>
    <rPh sb="0" eb="2">
      <t>ヨウシキ</t>
    </rPh>
    <rPh sb="2" eb="3">
      <t>ダイ</t>
    </rPh>
    <rPh sb="5" eb="6">
      <t>ゴウ</t>
    </rPh>
    <rPh sb="7" eb="8">
      <t>ダイ</t>
    </rPh>
    <rPh sb="10" eb="11">
      <t>ゴウ</t>
    </rPh>
    <rPh sb="11" eb="13">
      <t>カンケイ</t>
    </rPh>
    <phoneticPr fontId="1"/>
  </si>
  <si>
    <t>土 砂 等 採 取 場 所 証 明 書</t>
    <rPh sb="0" eb="1">
      <t>ツチ</t>
    </rPh>
    <rPh sb="2" eb="3">
      <t>スナ</t>
    </rPh>
    <rPh sb="4" eb="5">
      <t>トウ</t>
    </rPh>
    <rPh sb="6" eb="7">
      <t>サイ</t>
    </rPh>
    <rPh sb="8" eb="9">
      <t>トリ</t>
    </rPh>
    <rPh sb="10" eb="11">
      <t>バ</t>
    </rPh>
    <rPh sb="12" eb="13">
      <t>ショ</t>
    </rPh>
    <rPh sb="14" eb="15">
      <t>ショウ</t>
    </rPh>
    <rPh sb="16" eb="17">
      <t>メイ</t>
    </rPh>
    <rPh sb="18" eb="19">
      <t>ショ</t>
    </rPh>
    <phoneticPr fontId="1"/>
  </si>
  <si>
    <t>証明者</t>
    <rPh sb="0" eb="2">
      <t>ショウメイ</t>
    </rPh>
    <rPh sb="2" eb="3">
      <t>シャ</t>
    </rPh>
    <phoneticPr fontId="1"/>
  </si>
  <si>
    <t>採取された土砂等について、次のとおり証明します。</t>
    <rPh sb="0" eb="2">
      <t>サイシュ</t>
    </rPh>
    <rPh sb="5" eb="7">
      <t>ドシャ</t>
    </rPh>
    <rPh sb="7" eb="8">
      <t>トウ</t>
    </rPh>
    <rPh sb="13" eb="14">
      <t>ツギ</t>
    </rPh>
    <rPh sb="18" eb="20">
      <t>ショウメイ</t>
    </rPh>
    <phoneticPr fontId="1"/>
  </si>
  <si>
    <t>備　　　　　　　　　　　　　考</t>
    <rPh sb="0" eb="1">
      <t>ソナエ</t>
    </rPh>
    <rPh sb="14" eb="15">
      <t>コウ</t>
    </rPh>
    <phoneticPr fontId="1"/>
  </si>
  <si>
    <t>採　取　場　所　の　所　在　地</t>
    <rPh sb="0" eb="1">
      <t>サイ</t>
    </rPh>
    <rPh sb="2" eb="3">
      <t>トリ</t>
    </rPh>
    <rPh sb="4" eb="5">
      <t>バ</t>
    </rPh>
    <rPh sb="6" eb="7">
      <t>ショ</t>
    </rPh>
    <rPh sb="10" eb="11">
      <t>ショ</t>
    </rPh>
    <rPh sb="12" eb="13">
      <t>ザイ</t>
    </rPh>
    <rPh sb="14" eb="15">
      <t>チ</t>
    </rPh>
    <phoneticPr fontId="1"/>
  </si>
  <si>
    <t>引 渡 し に係 る 土 砂 等 の 量</t>
    <rPh sb="0" eb="1">
      <t>イン</t>
    </rPh>
    <rPh sb="2" eb="3">
      <t>ワタル</t>
    </rPh>
    <rPh sb="7" eb="8">
      <t>カカワ</t>
    </rPh>
    <rPh sb="11" eb="12">
      <t>ツチ</t>
    </rPh>
    <rPh sb="13" eb="14">
      <t>スナ</t>
    </rPh>
    <rPh sb="15" eb="16">
      <t>トウ</t>
    </rPh>
    <rPh sb="19" eb="20">
      <t>リョウ</t>
    </rPh>
    <phoneticPr fontId="1"/>
  </si>
  <si>
    <t>引　 　　　　渡　　　 　　先</t>
    <rPh sb="0" eb="1">
      <t>ヒ</t>
    </rPh>
    <rPh sb="7" eb="8">
      <t>ワタ</t>
    </rPh>
    <rPh sb="14" eb="15">
      <t>サキ</t>
    </rPh>
    <phoneticPr fontId="1"/>
  </si>
  <si>
    <t>土 砂 等 の 性 状</t>
    <rPh sb="0" eb="1">
      <t>ツチ</t>
    </rPh>
    <rPh sb="2" eb="3">
      <t>スナ</t>
    </rPh>
    <rPh sb="4" eb="5">
      <t>トウ</t>
    </rPh>
    <rPh sb="8" eb="9">
      <t>セイ</t>
    </rPh>
    <rPh sb="10" eb="11">
      <t>ジョウ</t>
    </rPh>
    <phoneticPr fontId="1"/>
  </si>
  <si>
    <t>引 渡 し の 時 期</t>
    <rPh sb="0" eb="1">
      <t>イン</t>
    </rPh>
    <rPh sb="2" eb="3">
      <t>ワタル</t>
    </rPh>
    <rPh sb="8" eb="9">
      <t>トキ</t>
    </rPh>
    <rPh sb="10" eb="11">
      <t>キ</t>
    </rPh>
    <phoneticPr fontId="1"/>
  </si>
  <si>
    <t>引 渡 し の 原 因</t>
    <rPh sb="0" eb="1">
      <t>イン</t>
    </rPh>
    <rPh sb="2" eb="3">
      <t>ワタル</t>
    </rPh>
    <rPh sb="8" eb="9">
      <t>ハラ</t>
    </rPh>
    <rPh sb="10" eb="11">
      <t>イン</t>
    </rPh>
    <phoneticPr fontId="1"/>
  </si>
  <si>
    <t>　　　株式会社　　　イガキ</t>
    <rPh sb="3" eb="7">
      <t>カブシキガイシャ</t>
    </rPh>
    <phoneticPr fontId="1"/>
  </si>
  <si>
    <t>　　　処分の委託</t>
    <rPh sb="3" eb="5">
      <t>ショブン</t>
    </rPh>
    <rPh sb="6" eb="8">
      <t>イタク</t>
    </rPh>
    <phoneticPr fontId="1"/>
  </si>
  <si>
    <t>t</t>
    <phoneticPr fontId="1"/>
  </si>
  <si>
    <t>（</t>
    <phoneticPr fontId="1"/>
  </si>
  <si>
    <t>）</t>
    <phoneticPr fontId="1"/>
  </si>
  <si>
    <t>排出会社</t>
    <rPh sb="0" eb="2">
      <t>ハイシュツ</t>
    </rPh>
    <rPh sb="2" eb="4">
      <t>ガイシャ</t>
    </rPh>
    <phoneticPr fontId="1"/>
  </si>
  <si>
    <t>代表者名</t>
    <rPh sb="0" eb="3">
      <t>ダイヒョウシャ</t>
    </rPh>
    <rPh sb="3" eb="4">
      <t>メイ</t>
    </rPh>
    <phoneticPr fontId="1"/>
  </si>
  <si>
    <t>㎥</t>
    <phoneticPr fontId="1"/>
  </si>
  <si>
    <t>ｔ</t>
    <phoneticPr fontId="1"/>
  </si>
  <si>
    <t>）</t>
    <phoneticPr fontId="1"/>
  </si>
  <si>
    <t>㎥</t>
    <phoneticPr fontId="1"/>
  </si>
  <si>
    <t>日～</t>
    <rPh sb="0" eb="1">
      <t>ニチ</t>
    </rPh>
    <phoneticPr fontId="1"/>
  </si>
  <si>
    <t>電話番号</t>
    <rPh sb="0" eb="2">
      <t>デンワ</t>
    </rPh>
    <rPh sb="2" eb="4">
      <t>バンゴウ</t>
    </rPh>
    <phoneticPr fontId="1"/>
  </si>
  <si>
    <t>土地の利用状況</t>
    <rPh sb="0" eb="2">
      <t>トチ</t>
    </rPh>
    <rPh sb="3" eb="5">
      <t>リヨウ</t>
    </rPh>
    <rPh sb="5" eb="7">
      <t>ジョウキョウ</t>
    </rPh>
    <phoneticPr fontId="1"/>
  </si>
  <si>
    <t>時　　　　　　　 期</t>
    <rPh sb="0" eb="1">
      <t>トキ</t>
    </rPh>
    <rPh sb="9" eb="10">
      <t>キ</t>
    </rPh>
    <phoneticPr fontId="1"/>
  </si>
  <si>
    <t>排   出   場   所</t>
    <rPh sb="0" eb="1">
      <t>ハイ</t>
    </rPh>
    <rPh sb="4" eb="5">
      <t>デ</t>
    </rPh>
    <rPh sb="8" eb="9">
      <t>バ</t>
    </rPh>
    <rPh sb="12" eb="13">
      <t>ショ</t>
    </rPh>
    <phoneticPr fontId="1"/>
  </si>
  <si>
    <t>排      出      量</t>
    <rPh sb="0" eb="1">
      <t>ハイ</t>
    </rPh>
    <rPh sb="7" eb="8">
      <t>デ</t>
    </rPh>
    <rPh sb="14" eb="15">
      <t>リョウ</t>
    </rPh>
    <phoneticPr fontId="1"/>
  </si>
  <si>
    <t>工   事   期   間</t>
    <rPh sb="0" eb="1">
      <t>コウ</t>
    </rPh>
    <rPh sb="4" eb="5">
      <t>コト</t>
    </rPh>
    <rPh sb="8" eb="9">
      <t>キ</t>
    </rPh>
    <rPh sb="12" eb="13">
      <t>アイダ</t>
    </rPh>
    <phoneticPr fontId="1"/>
  </si>
  <si>
    <t>地下水  の 有無</t>
    <rPh sb="0" eb="3">
      <t>チカスイ</t>
    </rPh>
    <rPh sb="7" eb="9">
      <t>ウム</t>
    </rPh>
    <phoneticPr fontId="1"/>
  </si>
  <si>
    <t>住     所</t>
    <rPh sb="0" eb="1">
      <t>スミ</t>
    </rPh>
    <rPh sb="6" eb="7">
      <t>ショ</t>
    </rPh>
    <phoneticPr fontId="1"/>
  </si>
  <si>
    <t>名     称</t>
    <rPh sb="0" eb="1">
      <t>ナ</t>
    </rPh>
    <rPh sb="6" eb="7">
      <t>ショウ</t>
    </rPh>
    <phoneticPr fontId="1"/>
  </si>
  <si>
    <t>残土捨て場</t>
    <rPh sb="0" eb="2">
      <t>ザンド</t>
    </rPh>
    <rPh sb="2" eb="3">
      <t>ス</t>
    </rPh>
    <rPh sb="4" eb="5">
      <t>バ</t>
    </rPh>
    <phoneticPr fontId="1"/>
  </si>
  <si>
    <t>兵庫県宍粟市山崎町御名字野田232番地6　他8筆</t>
    <rPh sb="0" eb="3">
      <t>ヒョウゴケン</t>
    </rPh>
    <rPh sb="3" eb="5">
      <t>シソウ</t>
    </rPh>
    <rPh sb="5" eb="6">
      <t>シ</t>
    </rPh>
    <rPh sb="6" eb="9">
      <t>ヤマサキチョウ</t>
    </rPh>
    <rPh sb="9" eb="10">
      <t>ゴ</t>
    </rPh>
    <rPh sb="10" eb="11">
      <t>ナ</t>
    </rPh>
    <rPh sb="11" eb="12">
      <t>アザ</t>
    </rPh>
    <rPh sb="12" eb="14">
      <t>ノダ</t>
    </rPh>
    <rPh sb="17" eb="19">
      <t>バンチ</t>
    </rPh>
    <rPh sb="21" eb="22">
      <t>ホカ</t>
    </rPh>
    <rPh sb="23" eb="24">
      <t>ヒツ</t>
    </rPh>
    <phoneticPr fontId="1"/>
  </si>
  <si>
    <t>第256003号</t>
    <rPh sb="0" eb="1">
      <t>ダイ</t>
    </rPh>
    <rPh sb="7" eb="8">
      <t>ゴウ</t>
    </rPh>
    <phoneticPr fontId="1"/>
  </si>
  <si>
    <t>御名</t>
    <rPh sb="0" eb="1">
      <t>ゴ</t>
    </rPh>
    <rPh sb="1" eb="2">
      <t>ナ</t>
    </rPh>
    <phoneticPr fontId="1"/>
  </si>
  <si>
    <t>工　　　事　　　名</t>
    <rPh sb="0" eb="1">
      <t>コウ</t>
    </rPh>
    <rPh sb="4" eb="5">
      <t>コト</t>
    </rPh>
    <rPh sb="8" eb="9">
      <t>メイ</t>
    </rPh>
    <phoneticPr fontId="1"/>
  </si>
  <si>
    <t>t</t>
    <phoneticPr fontId="1"/>
  </si>
  <si>
    <t>（</t>
    <phoneticPr fontId="1"/>
  </si>
  <si>
    <t>提出</t>
    <rPh sb="0" eb="2">
      <t>テイシュツ</t>
    </rPh>
    <phoneticPr fontId="1"/>
  </si>
  <si>
    <t>提　　　出　　　日</t>
    <rPh sb="0" eb="1">
      <t>ツツミ</t>
    </rPh>
    <rPh sb="4" eb="5">
      <t>デ</t>
    </rPh>
    <rPh sb="8" eb="9">
      <t>ビ</t>
    </rPh>
    <phoneticPr fontId="1"/>
  </si>
  <si>
    <t>代表</t>
    <rPh sb="0" eb="2">
      <t>ダイヒョウ</t>
    </rPh>
    <phoneticPr fontId="1"/>
  </si>
  <si>
    <t>15088㎥</t>
    <phoneticPr fontId="1"/>
  </si>
  <si>
    <t>月</t>
    <rPh sb="0" eb="1">
      <t>ガツ</t>
    </rPh>
    <phoneticPr fontId="1"/>
  </si>
  <si>
    <t>～</t>
    <phoneticPr fontId="1"/>
  </si>
  <si>
    <t>残土提出書類用入力用</t>
    <rPh sb="0" eb="2">
      <t>ザンド</t>
    </rPh>
    <rPh sb="2" eb="4">
      <t>テイシュツ</t>
    </rPh>
    <rPh sb="4" eb="7">
      <t>ショルイヨウ</t>
    </rPh>
    <rPh sb="7" eb="9">
      <t>ニュウリョク</t>
    </rPh>
    <rPh sb="9" eb="10">
      <t>ヨウ</t>
    </rPh>
    <phoneticPr fontId="1"/>
  </si>
  <si>
    <t>兵庫県宍粟市山崎町○○○○○</t>
    <rPh sb="0" eb="3">
      <t>ヒョウゴケン</t>
    </rPh>
    <rPh sb="3" eb="5">
      <t>シソウ</t>
    </rPh>
    <rPh sb="5" eb="6">
      <t>シ</t>
    </rPh>
    <rPh sb="6" eb="9">
      <t>ヤマサキチョウ</t>
    </rPh>
    <phoneticPr fontId="1"/>
  </si>
  <si>
    <t>▲▲▲▲▲建設　株式会社</t>
    <rPh sb="5" eb="7">
      <t>ケンセツ</t>
    </rPh>
    <rPh sb="8" eb="12">
      <t>カブシキガイシャ</t>
    </rPh>
    <phoneticPr fontId="1"/>
  </si>
  <si>
    <t>山崎　　太郎</t>
    <rPh sb="0" eb="1">
      <t>ヤマ</t>
    </rPh>
    <rPh sb="1" eb="2">
      <t>サキ</t>
    </rPh>
    <rPh sb="4" eb="6">
      <t>タロウ</t>
    </rPh>
    <phoneticPr fontId="1"/>
  </si>
  <si>
    <t>0790-62-○○○○</t>
    <phoneticPr fontId="1"/>
  </si>
  <si>
    <t>兵庫県宍粟市山崎町○▲■</t>
    <rPh sb="0" eb="3">
      <t>ヒョウゴケン</t>
    </rPh>
    <rPh sb="3" eb="5">
      <t>シソウ</t>
    </rPh>
    <rPh sb="5" eb="6">
      <t>シ</t>
    </rPh>
    <rPh sb="6" eb="9">
      <t>ヤマサキチョウ</t>
    </rPh>
    <phoneticPr fontId="1"/>
  </si>
  <si>
    <t>○○○○○○○工事</t>
    <rPh sb="7" eb="9">
      <t>コウジ</t>
    </rPh>
    <phoneticPr fontId="1"/>
  </si>
  <si>
    <t>例）道路・河川・山地・宅地・田等</t>
    <rPh sb="0" eb="1">
      <t>レイ</t>
    </rPh>
    <rPh sb="2" eb="4">
      <t>ドウロ</t>
    </rPh>
    <rPh sb="5" eb="7">
      <t>カセン</t>
    </rPh>
    <rPh sb="8" eb="9">
      <t>ヤマ</t>
    </rPh>
    <rPh sb="9" eb="10">
      <t>チ</t>
    </rPh>
    <rPh sb="11" eb="13">
      <t>タクチ</t>
    </rPh>
    <rPh sb="14" eb="15">
      <t>タ</t>
    </rPh>
    <rPh sb="15" eb="16">
      <t>トウ</t>
    </rPh>
    <phoneticPr fontId="1"/>
  </si>
  <si>
    <t>排出場所はどのくらい前からこの状態か、時期がわからないのであれば不明と記入</t>
    <rPh sb="0" eb="2">
      <t>ハイシュツ</t>
    </rPh>
    <rPh sb="2" eb="4">
      <t>バショ</t>
    </rPh>
    <rPh sb="10" eb="11">
      <t>マエ</t>
    </rPh>
    <rPh sb="15" eb="17">
      <t>ジョウタイ</t>
    </rPh>
    <rPh sb="19" eb="21">
      <t>ジキ</t>
    </rPh>
    <rPh sb="32" eb="34">
      <t>フメイ</t>
    </rPh>
    <rPh sb="35" eb="37">
      <t>キニュウ</t>
    </rPh>
    <phoneticPr fontId="1"/>
  </si>
  <si>
    <t>有又は無</t>
    <rPh sb="0" eb="1">
      <t>アリ</t>
    </rPh>
    <rPh sb="1" eb="2">
      <t>マタ</t>
    </rPh>
    <rPh sb="3" eb="4">
      <t>ナ</t>
    </rPh>
    <phoneticPr fontId="1"/>
  </si>
  <si>
    <t>㎥</t>
    <phoneticPr fontId="1"/>
  </si>
  <si>
    <t>枠内のみ記入してください。</t>
    <rPh sb="0" eb="2">
      <t>ワクナイ</t>
    </rPh>
    <rPh sb="4" eb="6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</si>
</sst>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8"/>
      <color theme="1"/>
      <name val="HG明朝B"/>
      <family val="1"/>
      <charset val="128"/>
    </font>
    <font>
      <sz val="10"/>
      <color theme="0"/>
      <name val="ＭＳ Ｐ明朝"/>
      <family val="1"/>
      <charset val="128"/>
    </font>
    <font>
      <sz val="9"/>
      <color rgb="FF000000"/>
      <name val="MS UI Gothic"/>
      <family val="3"/>
      <charset val="128"/>
    </font>
    <font>
      <sz val="2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20"/>
      <color theme="1"/>
      <name val="HGP創英角ｺﾞｼｯｸUB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shrinkToFi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2" fontId="0" fillId="2" borderId="11" xfId="0" applyNumberFormat="1" applyFill="1" applyBorder="1">
      <alignment vertical="center"/>
    </xf>
    <xf numFmtId="0" fontId="0" fillId="2" borderId="12" xfId="0" applyFill="1" applyBorder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38" fontId="2" fillId="0" borderId="0" xfId="1" applyFont="1" applyBorder="1" applyAlignment="1">
      <alignment vertical="center"/>
    </xf>
    <xf numFmtId="38" fontId="0" fillId="0" borderId="0" xfId="1" applyFont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2" fillId="0" borderId="26" xfId="0" applyFont="1" applyBorder="1" applyAlignment="1">
      <alignment vertical="center"/>
    </xf>
    <xf numFmtId="38" fontId="2" fillId="0" borderId="26" xfId="1" applyFont="1" applyBorder="1" applyAlignment="1">
      <alignment vertical="center"/>
    </xf>
    <xf numFmtId="38" fontId="0" fillId="0" borderId="26" xfId="1" applyFont="1" applyBorder="1">
      <alignment vertical="center"/>
    </xf>
    <xf numFmtId="0" fontId="14" fillId="0" borderId="0" xfId="0" applyFont="1" applyBorder="1">
      <alignment vertical="center"/>
    </xf>
    <xf numFmtId="38" fontId="13" fillId="0" borderId="0" xfId="1" applyFont="1" applyBorder="1">
      <alignment vertical="center"/>
    </xf>
    <xf numFmtId="0" fontId="15" fillId="0" borderId="0" xfId="0" applyFont="1" applyBorder="1">
      <alignment vertical="center"/>
    </xf>
    <xf numFmtId="58" fontId="16" fillId="0" borderId="0" xfId="0" applyNumberFormat="1" applyFont="1" applyBorder="1">
      <alignment vertical="center"/>
    </xf>
    <xf numFmtId="0" fontId="16" fillId="0" borderId="0" xfId="0" applyFont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7" fillId="0" borderId="0" xfId="0" applyFont="1" applyFill="1">
      <alignment vertical="center"/>
    </xf>
    <xf numFmtId="38" fontId="16" fillId="0" borderId="0" xfId="1" applyFont="1" applyBorder="1">
      <alignment vertical="center"/>
    </xf>
    <xf numFmtId="0" fontId="18" fillId="0" borderId="0" xfId="0" applyFont="1" applyBorder="1">
      <alignment vertical="center"/>
    </xf>
    <xf numFmtId="0" fontId="0" fillId="4" borderId="1" xfId="0" applyFill="1" applyBorder="1">
      <alignment vertical="center"/>
    </xf>
    <xf numFmtId="0" fontId="17" fillId="2" borderId="3" xfId="0" applyFont="1" applyFill="1" applyBorder="1" applyAlignment="1">
      <alignment horizontal="center" vertical="center"/>
    </xf>
    <xf numFmtId="0" fontId="19" fillId="2" borderId="10" xfId="0" applyFont="1" applyFill="1" applyBorder="1">
      <alignment vertical="center"/>
    </xf>
    <xf numFmtId="0" fontId="19" fillId="2" borderId="6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0" fillId="3" borderId="1" xfId="0" applyFill="1" applyBorder="1" applyAlignment="1">
      <alignment horizontal="center" vertical="center"/>
    </xf>
    <xf numFmtId="0" fontId="19" fillId="2" borderId="10" xfId="0" applyFont="1" applyFill="1" applyBorder="1" applyAlignment="1">
      <alignment horizontal="left" vertical="center"/>
    </xf>
    <xf numFmtId="0" fontId="19" fillId="2" borderId="11" xfId="0" applyFont="1" applyFill="1" applyBorder="1" applyAlignment="1">
      <alignment horizontal="left" vertical="center"/>
    </xf>
    <xf numFmtId="0" fontId="19" fillId="2" borderId="12" xfId="0" applyFont="1" applyFill="1" applyBorder="1" applyAlignment="1">
      <alignment horizontal="left" vertical="center"/>
    </xf>
    <xf numFmtId="0" fontId="0" fillId="3" borderId="10" xfId="0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9" fillId="2" borderId="10" xfId="0" applyFont="1" applyFill="1" applyBorder="1" applyAlignment="1">
      <alignment horizontal="left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2" fillId="0" borderId="2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horizontal="distributed" vertical="center" justifyLastLine="1"/>
    </xf>
    <xf numFmtId="0" fontId="2" fillId="0" borderId="4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distributed" vertical="center" justifyLastLine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justifyLastLine="1"/>
    </xf>
    <xf numFmtId="0" fontId="2" fillId="0" borderId="3" xfId="0" applyFont="1" applyBorder="1" applyAlignment="1">
      <alignment horizontal="center" vertical="center" justifyLastLine="1"/>
    </xf>
    <xf numFmtId="0" fontId="2" fillId="0" borderId="4" xfId="0" applyFont="1" applyBorder="1" applyAlignment="1">
      <alignment horizontal="center" vertical="center" justifyLastLine="1"/>
    </xf>
    <xf numFmtId="0" fontId="2" fillId="0" borderId="5" xfId="0" applyFont="1" applyBorder="1" applyAlignment="1">
      <alignment horizontal="center" vertical="center" justifyLastLine="1"/>
    </xf>
    <xf numFmtId="0" fontId="2" fillId="0" borderId="6" xfId="0" applyFont="1" applyBorder="1" applyAlignment="1">
      <alignment horizontal="center" vertical="center" justifyLastLine="1"/>
    </xf>
    <xf numFmtId="0" fontId="2" fillId="0" borderId="7" xfId="0" applyFont="1" applyBorder="1" applyAlignment="1">
      <alignment horizontal="center" vertical="center" justifyLastLine="1"/>
    </xf>
    <xf numFmtId="2" fontId="2" fillId="0" borderId="2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58" fontId="2" fillId="0" borderId="2" xfId="0" applyNumberFormat="1" applyFont="1" applyBorder="1" applyAlignment="1">
      <alignment horizontal="left" vertical="center"/>
    </xf>
    <xf numFmtId="58" fontId="2" fillId="0" borderId="3" xfId="0" applyNumberFormat="1" applyFont="1" applyBorder="1" applyAlignment="1">
      <alignment horizontal="left" vertical="center"/>
    </xf>
    <xf numFmtId="58" fontId="2" fillId="0" borderId="4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FCFE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印刷フォーム!$AK$17" lockText="1" noThreeD="1"/>
</file>

<file path=xl/ctrlProps/ctrlProp10.xml><?xml version="1.0" encoding="utf-8"?>
<formControlPr xmlns="http://schemas.microsoft.com/office/spreadsheetml/2009/9/main" objectType="CheckBox" fmlaLink="印刷フォーム!$AM$17" lockText="1" noThreeD="1"/>
</file>

<file path=xl/ctrlProps/ctrlProp11.xml><?xml version="1.0" encoding="utf-8"?>
<formControlPr xmlns="http://schemas.microsoft.com/office/spreadsheetml/2009/9/main" objectType="CheckBox" fmlaLink="印刷フォーム!$AN$17" lockText="1" noThreeD="1"/>
</file>

<file path=xl/ctrlProps/ctrlProp12.xml><?xml version="1.0" encoding="utf-8"?>
<formControlPr xmlns="http://schemas.microsoft.com/office/spreadsheetml/2009/9/main" objectType="CheckBox" fmlaLink="印刷フォーム!$AK$18" lockText="1" noThreeD="1"/>
</file>

<file path=xl/ctrlProps/ctrlProp13.xml><?xml version="1.0" encoding="utf-8"?>
<formControlPr xmlns="http://schemas.microsoft.com/office/spreadsheetml/2009/9/main" objectType="CheckBox" fmlaLink="印刷フォーム!$AL$18" lockText="1" noThreeD="1"/>
</file>

<file path=xl/ctrlProps/ctrlProp14.xml><?xml version="1.0" encoding="utf-8"?>
<formControlPr xmlns="http://schemas.microsoft.com/office/spreadsheetml/2009/9/main" objectType="CheckBox" fmlaLink="印刷フォーム!$AM$18" lockText="1" noThreeD="1"/>
</file>

<file path=xl/ctrlProps/ctrlProp2.xml><?xml version="1.0" encoding="utf-8"?>
<formControlPr xmlns="http://schemas.microsoft.com/office/spreadsheetml/2009/9/main" objectType="CheckBox" fmlaLink="印刷フォーム!$AL$17" lockText="1" noThreeD="1"/>
</file>

<file path=xl/ctrlProps/ctrlProp3.xml><?xml version="1.0" encoding="utf-8"?>
<formControlPr xmlns="http://schemas.microsoft.com/office/spreadsheetml/2009/9/main" objectType="CheckBox" fmlaLink="印刷フォーム!$AM$17" lockText="1" noThreeD="1"/>
</file>

<file path=xl/ctrlProps/ctrlProp4.xml><?xml version="1.0" encoding="utf-8"?>
<formControlPr xmlns="http://schemas.microsoft.com/office/spreadsheetml/2009/9/main" objectType="CheckBox" fmlaLink="印刷フォーム!$AN$17" lockText="1" noThreeD="1"/>
</file>

<file path=xl/ctrlProps/ctrlProp5.xml><?xml version="1.0" encoding="utf-8"?>
<formControlPr xmlns="http://schemas.microsoft.com/office/spreadsheetml/2009/9/main" objectType="CheckBox" fmlaLink="印刷フォーム!$AK$18" lockText="1" noThreeD="1"/>
</file>

<file path=xl/ctrlProps/ctrlProp6.xml><?xml version="1.0" encoding="utf-8"?>
<formControlPr xmlns="http://schemas.microsoft.com/office/spreadsheetml/2009/9/main" objectType="CheckBox" fmlaLink="印刷フォーム!$AL$18" lockText="1" noThreeD="1"/>
</file>

<file path=xl/ctrlProps/ctrlProp7.xml><?xml version="1.0" encoding="utf-8"?>
<formControlPr xmlns="http://schemas.microsoft.com/office/spreadsheetml/2009/9/main" objectType="CheckBox" fmlaLink="印刷フォーム!$AM$18" lockText="1" noThreeD="1"/>
</file>

<file path=xl/ctrlProps/ctrlProp8.xml><?xml version="1.0" encoding="utf-8"?>
<formControlPr xmlns="http://schemas.microsoft.com/office/spreadsheetml/2009/9/main" objectType="CheckBox" fmlaLink="印刷フォーム!$AK$17" lockText="1" noThreeD="1"/>
</file>

<file path=xl/ctrlProps/ctrlProp9.xml><?xml version="1.0" encoding="utf-8"?>
<formControlPr xmlns="http://schemas.microsoft.com/office/spreadsheetml/2009/9/main" objectType="CheckBox" fmlaLink="印刷フォーム!$AL$1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17</xdr:row>
          <xdr:rowOff>9525</xdr:rowOff>
        </xdr:from>
        <xdr:to>
          <xdr:col>5</xdr:col>
          <xdr:colOff>104775</xdr:colOff>
          <xdr:row>18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レキ質土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</xdr:row>
          <xdr:rowOff>0</xdr:rowOff>
        </xdr:from>
        <xdr:to>
          <xdr:col>6</xdr:col>
          <xdr:colOff>123825</xdr:colOff>
          <xdr:row>18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砂質土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17</xdr:row>
          <xdr:rowOff>9525</xdr:rowOff>
        </xdr:from>
        <xdr:to>
          <xdr:col>7</xdr:col>
          <xdr:colOff>657225</xdr:colOff>
          <xdr:row>17</xdr:row>
          <xdr:rowOff>304800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粘質土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647700</xdr:colOff>
          <xdr:row>17</xdr:row>
          <xdr:rowOff>9525</xdr:rowOff>
        </xdr:from>
        <xdr:to>
          <xdr:col>9</xdr:col>
          <xdr:colOff>314325</xdr:colOff>
          <xdr:row>18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軟岩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18</xdr:row>
          <xdr:rowOff>0</xdr:rowOff>
        </xdr:from>
        <xdr:to>
          <xdr:col>5</xdr:col>
          <xdr:colOff>85725</xdr:colOff>
          <xdr:row>19</xdr:row>
          <xdr:rowOff>9525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中軟岩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18</xdr:row>
          <xdr:rowOff>9525</xdr:rowOff>
        </xdr:from>
        <xdr:to>
          <xdr:col>6</xdr:col>
          <xdr:colOff>200025</xdr:colOff>
          <xdr:row>19</xdr:row>
          <xdr:rowOff>9525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硬軟岩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18</xdr:row>
          <xdr:rowOff>9525</xdr:rowOff>
        </xdr:from>
        <xdr:to>
          <xdr:col>7</xdr:col>
          <xdr:colOff>657225</xdr:colOff>
          <xdr:row>19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9</xdr:col>
      <xdr:colOff>156883</xdr:colOff>
      <xdr:row>17</xdr:row>
      <xdr:rowOff>168088</xdr:rowOff>
    </xdr:from>
    <xdr:to>
      <xdr:col>10</xdr:col>
      <xdr:colOff>168088</xdr:colOff>
      <xdr:row>17</xdr:row>
      <xdr:rowOff>168088</xdr:rowOff>
    </xdr:to>
    <xdr:cxnSp macro="">
      <xdr:nvCxnSpPr>
        <xdr:cNvPr id="3" name="直線矢印コネクタ 2"/>
        <xdr:cNvCxnSpPr/>
      </xdr:nvCxnSpPr>
      <xdr:spPr>
        <a:xfrm flipH="1">
          <a:off x="4493559" y="2935941"/>
          <a:ext cx="515470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336177</xdr:colOff>
      <xdr:row>17</xdr:row>
      <xdr:rowOff>11206</xdr:rowOff>
    </xdr:from>
    <xdr:to>
      <xdr:col>14</xdr:col>
      <xdr:colOff>123264</xdr:colOff>
      <xdr:row>18</xdr:row>
      <xdr:rowOff>0</xdr:rowOff>
    </xdr:to>
    <xdr:sp macro="" textlink="">
      <xdr:nvSpPr>
        <xdr:cNvPr id="4" name="テキスト ボックス 3"/>
        <xdr:cNvSpPr txBox="1"/>
      </xdr:nvSpPr>
      <xdr:spPr>
        <a:xfrm>
          <a:off x="5177118" y="2779059"/>
          <a:ext cx="1658470" cy="3025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チェックを入れること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17</xdr:row>
          <xdr:rowOff>9525</xdr:rowOff>
        </xdr:from>
        <xdr:to>
          <xdr:col>5</xdr:col>
          <xdr:colOff>104775</xdr:colOff>
          <xdr:row>18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レキ質土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</xdr:row>
          <xdr:rowOff>0</xdr:rowOff>
        </xdr:from>
        <xdr:to>
          <xdr:col>6</xdr:col>
          <xdr:colOff>123825</xdr:colOff>
          <xdr:row>18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砂質土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17</xdr:row>
          <xdr:rowOff>9525</xdr:rowOff>
        </xdr:from>
        <xdr:to>
          <xdr:col>7</xdr:col>
          <xdr:colOff>657225</xdr:colOff>
          <xdr:row>17</xdr:row>
          <xdr:rowOff>304800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粘質土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647700</xdr:colOff>
          <xdr:row>17</xdr:row>
          <xdr:rowOff>9525</xdr:rowOff>
        </xdr:from>
        <xdr:to>
          <xdr:col>9</xdr:col>
          <xdr:colOff>314325</xdr:colOff>
          <xdr:row>18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軟岩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18</xdr:row>
          <xdr:rowOff>0</xdr:rowOff>
        </xdr:from>
        <xdr:to>
          <xdr:col>5</xdr:col>
          <xdr:colOff>85725</xdr:colOff>
          <xdr:row>19</xdr:row>
          <xdr:rowOff>9525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中軟岩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18</xdr:row>
          <xdr:rowOff>9525</xdr:rowOff>
        </xdr:from>
        <xdr:to>
          <xdr:col>6</xdr:col>
          <xdr:colOff>200025</xdr:colOff>
          <xdr:row>19</xdr:row>
          <xdr:rowOff>9525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硬岩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18</xdr:row>
          <xdr:rowOff>9525</xdr:rowOff>
        </xdr:from>
        <xdr:to>
          <xdr:col>7</xdr:col>
          <xdr:colOff>657225</xdr:colOff>
          <xdr:row>19</xdr:row>
          <xdr:rowOff>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10" Type="http://schemas.openxmlformats.org/officeDocument/2006/relationships/ctrlProp" Target="../ctrlProps/ctrlProp14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O34"/>
  <sheetViews>
    <sheetView showGridLines="0" zoomScale="85" zoomScaleNormal="85" workbookViewId="0">
      <selection activeCell="E14" sqref="E14:M14"/>
    </sheetView>
  </sheetViews>
  <sheetFormatPr defaultRowHeight="13.5" x14ac:dyDescent="0.15"/>
  <cols>
    <col min="1" max="1" width="2.25" customWidth="1"/>
    <col min="2" max="2" width="1.25" customWidth="1"/>
    <col min="7" max="7" width="3.75" customWidth="1"/>
    <col min="8" max="8" width="9.875" bestFit="1" customWidth="1"/>
    <col min="9" max="9" width="3.75" customWidth="1"/>
    <col min="10" max="10" width="6.625" bestFit="1" customWidth="1"/>
    <col min="11" max="11" width="5.25" bestFit="1" customWidth="1"/>
    <col min="14" max="14" width="1.25" customWidth="1"/>
    <col min="15" max="15" width="2.375" customWidth="1"/>
  </cols>
  <sheetData>
    <row r="1" spans="2:15" ht="14.25" thickBot="1" x14ac:dyDescent="0.2"/>
    <row r="2" spans="2:15" ht="12" customHeight="1" thickTop="1" x14ac:dyDescent="0.15">
      <c r="B2" s="41"/>
      <c r="C2" s="88" t="s">
        <v>87</v>
      </c>
      <c r="D2" s="88"/>
      <c r="E2" s="88"/>
      <c r="F2" s="88"/>
      <c r="G2" s="42"/>
      <c r="H2" s="42"/>
      <c r="I2" s="42"/>
      <c r="J2" s="42"/>
      <c r="K2" s="42"/>
      <c r="L2" s="42"/>
      <c r="M2" s="42"/>
      <c r="N2" s="43"/>
      <c r="O2" s="22"/>
    </row>
    <row r="3" spans="2:15" ht="12" customHeight="1" x14ac:dyDescent="0.15">
      <c r="B3" s="44"/>
      <c r="C3" s="89"/>
      <c r="D3" s="89"/>
      <c r="E3" s="89"/>
      <c r="F3" s="89"/>
      <c r="G3" s="22"/>
      <c r="H3" s="22"/>
      <c r="I3" s="22"/>
      <c r="J3" s="22"/>
      <c r="K3" s="22"/>
      <c r="L3" s="22"/>
      <c r="M3" s="22"/>
      <c r="N3" s="45"/>
      <c r="O3" s="22"/>
    </row>
    <row r="4" spans="2:15" ht="2.25" customHeight="1" x14ac:dyDescent="0.15">
      <c r="B4" s="44"/>
      <c r="C4" s="22"/>
      <c r="D4" s="22"/>
      <c r="E4" s="22"/>
      <c r="F4" s="22"/>
      <c r="G4" s="22"/>
      <c r="H4" s="23"/>
      <c r="I4" s="23"/>
      <c r="J4" s="23"/>
      <c r="K4" s="23"/>
      <c r="L4" s="22"/>
      <c r="M4" s="23"/>
      <c r="N4" s="49"/>
      <c r="O4" s="23"/>
    </row>
    <row r="5" spans="2:15" x14ac:dyDescent="0.15">
      <c r="B5" s="44"/>
      <c r="C5" s="72" t="s">
        <v>74</v>
      </c>
      <c r="D5" s="72"/>
      <c r="E5" s="90">
        <v>1</v>
      </c>
      <c r="F5" s="54">
        <v>1</v>
      </c>
      <c r="G5" s="54" t="s">
        <v>77</v>
      </c>
      <c r="H5" s="56" t="s">
        <v>75</v>
      </c>
      <c r="I5" s="55">
        <v>41451</v>
      </c>
      <c r="J5" s="56" t="s">
        <v>76</v>
      </c>
      <c r="K5" s="91" t="s">
        <v>84</v>
      </c>
      <c r="L5" s="91"/>
      <c r="M5" s="60">
        <f>15088*1.8</f>
        <v>27158.400000000001</v>
      </c>
      <c r="N5" s="50"/>
      <c r="O5" s="37"/>
    </row>
    <row r="6" spans="2:15" ht="15" customHeight="1" x14ac:dyDescent="0.15">
      <c r="B6" s="44"/>
      <c r="C6" s="72"/>
      <c r="D6" s="72"/>
      <c r="E6" s="90"/>
      <c r="F6" s="22"/>
      <c r="G6" s="22"/>
      <c r="H6" s="56"/>
      <c r="I6" s="55"/>
      <c r="J6" s="52"/>
      <c r="K6" s="92"/>
      <c r="L6" s="92"/>
      <c r="M6" s="53"/>
      <c r="N6" s="51"/>
      <c r="O6" s="38"/>
    </row>
    <row r="7" spans="2:15" ht="4.5" customHeight="1" x14ac:dyDescent="0.15">
      <c r="B7" s="44"/>
      <c r="C7" s="72"/>
      <c r="D7" s="72"/>
      <c r="E7" s="90"/>
      <c r="F7" s="22"/>
      <c r="G7" s="22"/>
      <c r="H7" s="22"/>
      <c r="I7" s="22"/>
      <c r="J7" s="22"/>
      <c r="K7" s="22"/>
      <c r="L7" s="22"/>
      <c r="M7" s="22"/>
      <c r="N7" s="45"/>
      <c r="O7" s="22"/>
    </row>
    <row r="8" spans="2:15" ht="1.5" customHeight="1" x14ac:dyDescent="0.15">
      <c r="B8" s="44"/>
      <c r="C8" s="22"/>
      <c r="L8" s="22"/>
      <c r="M8" s="22"/>
      <c r="N8" s="45"/>
      <c r="O8" s="22"/>
    </row>
    <row r="9" spans="2:15" ht="1.5" customHeight="1" x14ac:dyDescent="0.15">
      <c r="B9" s="44"/>
      <c r="C9" s="22"/>
      <c r="L9" s="22"/>
      <c r="M9" s="22"/>
      <c r="N9" s="45"/>
      <c r="O9" s="22"/>
    </row>
    <row r="10" spans="2:15" ht="1.5" customHeight="1" x14ac:dyDescent="0.15">
      <c r="B10" s="44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45"/>
      <c r="O10" s="22"/>
    </row>
    <row r="11" spans="2:15" ht="3" customHeight="1" x14ac:dyDescent="0.15">
      <c r="B11" s="44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45"/>
      <c r="O11" s="22"/>
    </row>
    <row r="12" spans="2:15" ht="21" customHeight="1" x14ac:dyDescent="0.15">
      <c r="B12" s="44"/>
      <c r="C12" s="72" t="s">
        <v>82</v>
      </c>
      <c r="D12" s="72"/>
      <c r="E12" s="25" t="s">
        <v>2</v>
      </c>
      <c r="F12" s="63">
        <v>29</v>
      </c>
      <c r="G12" s="26" t="s">
        <v>3</v>
      </c>
      <c r="H12" s="63">
        <v>1</v>
      </c>
      <c r="I12" s="26" t="s">
        <v>4</v>
      </c>
      <c r="J12" s="63">
        <v>1</v>
      </c>
      <c r="K12" s="26" t="s">
        <v>5</v>
      </c>
      <c r="L12" s="26" t="s">
        <v>81</v>
      </c>
      <c r="M12" s="27"/>
      <c r="N12" s="45"/>
      <c r="O12" s="22"/>
    </row>
    <row r="13" spans="2:15" ht="22.5" customHeight="1" x14ac:dyDescent="0.15">
      <c r="B13" s="44"/>
      <c r="C13" s="72" t="s">
        <v>58</v>
      </c>
      <c r="D13" s="57" t="s">
        <v>72</v>
      </c>
      <c r="E13" s="77" t="s">
        <v>88</v>
      </c>
      <c r="F13" s="77"/>
      <c r="G13" s="77"/>
      <c r="H13" s="77"/>
      <c r="I13" s="77"/>
      <c r="J13" s="77"/>
      <c r="K13" s="77"/>
      <c r="L13" s="77"/>
      <c r="M13" s="77"/>
      <c r="N13" s="45"/>
      <c r="O13" s="22"/>
    </row>
    <row r="14" spans="2:15" ht="22.5" customHeight="1" x14ac:dyDescent="0.15">
      <c r="B14" s="44"/>
      <c r="C14" s="72"/>
      <c r="D14" s="57" t="s">
        <v>73</v>
      </c>
      <c r="E14" s="77" t="s">
        <v>89</v>
      </c>
      <c r="F14" s="77"/>
      <c r="G14" s="77"/>
      <c r="H14" s="77"/>
      <c r="I14" s="77"/>
      <c r="J14" s="77"/>
      <c r="K14" s="77"/>
      <c r="L14" s="77"/>
      <c r="M14" s="77"/>
      <c r="N14" s="45"/>
      <c r="O14" s="22"/>
    </row>
    <row r="15" spans="2:15" ht="22.5" customHeight="1" x14ac:dyDescent="0.15">
      <c r="B15" s="44"/>
      <c r="C15" s="72"/>
      <c r="D15" s="57" t="s">
        <v>59</v>
      </c>
      <c r="E15" s="77" t="s">
        <v>90</v>
      </c>
      <c r="F15" s="77"/>
      <c r="G15" s="77"/>
      <c r="H15" s="77"/>
      <c r="I15" s="77"/>
      <c r="J15" s="77"/>
      <c r="K15" s="77"/>
      <c r="L15" s="77"/>
      <c r="M15" s="77"/>
      <c r="N15" s="45"/>
      <c r="O15" s="22"/>
    </row>
    <row r="16" spans="2:15" ht="22.5" customHeight="1" x14ac:dyDescent="0.15">
      <c r="B16" s="44"/>
      <c r="C16" s="72"/>
      <c r="D16" s="57" t="s">
        <v>65</v>
      </c>
      <c r="E16" s="77" t="s">
        <v>91</v>
      </c>
      <c r="F16" s="77"/>
      <c r="G16" s="77"/>
      <c r="H16" s="77"/>
      <c r="I16" s="77"/>
      <c r="J16" s="77"/>
      <c r="K16" s="77"/>
      <c r="L16" s="77"/>
      <c r="M16" s="77"/>
      <c r="N16" s="45"/>
      <c r="O16" s="22"/>
    </row>
    <row r="17" spans="2:15" ht="23.25" customHeight="1" x14ac:dyDescent="0.15">
      <c r="B17" s="44"/>
      <c r="C17" s="72" t="s">
        <v>68</v>
      </c>
      <c r="D17" s="72"/>
      <c r="E17" s="73" t="s">
        <v>92</v>
      </c>
      <c r="F17" s="74"/>
      <c r="G17" s="74"/>
      <c r="H17" s="74"/>
      <c r="I17" s="74"/>
      <c r="J17" s="74"/>
      <c r="K17" s="74"/>
      <c r="L17" s="74"/>
      <c r="M17" s="75"/>
      <c r="N17" s="45"/>
      <c r="O17" s="22"/>
    </row>
    <row r="18" spans="2:15" ht="24.75" customHeight="1" x14ac:dyDescent="0.15">
      <c r="B18" s="44"/>
      <c r="C18" s="78" t="s">
        <v>50</v>
      </c>
      <c r="D18" s="79"/>
      <c r="E18" s="82"/>
      <c r="F18" s="83"/>
      <c r="G18" s="83"/>
      <c r="H18" s="83"/>
      <c r="I18" s="83"/>
      <c r="J18" s="83"/>
      <c r="K18" s="83"/>
      <c r="L18" s="83"/>
      <c r="M18" s="84"/>
      <c r="N18" s="45"/>
      <c r="O18" s="22"/>
    </row>
    <row r="19" spans="2:15" ht="24.75" customHeight="1" x14ac:dyDescent="0.15">
      <c r="B19" s="44"/>
      <c r="C19" s="80"/>
      <c r="D19" s="81"/>
      <c r="E19" s="85"/>
      <c r="F19" s="86"/>
      <c r="G19" s="86"/>
      <c r="H19" s="86"/>
      <c r="I19" s="28" t="s">
        <v>56</v>
      </c>
      <c r="J19" s="86"/>
      <c r="K19" s="86"/>
      <c r="L19" s="86"/>
      <c r="M19" s="29" t="s">
        <v>57</v>
      </c>
      <c r="N19" s="45"/>
      <c r="O19" s="22"/>
    </row>
    <row r="20" spans="2:15" ht="23.25" customHeight="1" x14ac:dyDescent="0.15">
      <c r="B20" s="44"/>
      <c r="C20" s="72" t="s">
        <v>78</v>
      </c>
      <c r="D20" s="72"/>
      <c r="E20" s="87" t="s">
        <v>93</v>
      </c>
      <c r="F20" s="74"/>
      <c r="G20" s="74"/>
      <c r="H20" s="74"/>
      <c r="I20" s="74"/>
      <c r="J20" s="74"/>
      <c r="K20" s="74"/>
      <c r="L20" s="74"/>
      <c r="M20" s="75"/>
      <c r="N20" s="45"/>
      <c r="O20" s="22"/>
    </row>
    <row r="21" spans="2:15" ht="23.25" customHeight="1" x14ac:dyDescent="0.15">
      <c r="B21" s="44"/>
      <c r="C21" s="72" t="s">
        <v>69</v>
      </c>
      <c r="D21" s="76"/>
      <c r="E21" s="64">
        <v>100</v>
      </c>
      <c r="F21" s="58" t="s">
        <v>60</v>
      </c>
      <c r="G21" s="31" t="s">
        <v>56</v>
      </c>
      <c r="H21" s="32">
        <f>IF(COUNT(E21),E21*1.8,"")</f>
        <v>180</v>
      </c>
      <c r="I21" s="31" t="s">
        <v>61</v>
      </c>
      <c r="J21" s="31" t="s">
        <v>62</v>
      </c>
      <c r="K21" s="31"/>
      <c r="L21" s="31"/>
      <c r="M21" s="33"/>
      <c r="N21" s="45"/>
      <c r="O21" s="22"/>
    </row>
    <row r="22" spans="2:15" ht="23.25" customHeight="1" x14ac:dyDescent="0.15">
      <c r="B22" s="44"/>
      <c r="C22" s="72"/>
      <c r="D22" s="76"/>
      <c r="E22" s="64"/>
      <c r="F22" s="58" t="s">
        <v>61</v>
      </c>
      <c r="G22" s="31" t="s">
        <v>56</v>
      </c>
      <c r="H22" s="31" t="str">
        <f>IF(COUNT(E22),E22/1.8,"")</f>
        <v/>
      </c>
      <c r="I22" s="31" t="s">
        <v>60</v>
      </c>
      <c r="J22" s="31" t="s">
        <v>57</v>
      </c>
      <c r="K22" s="31"/>
      <c r="L22" s="31"/>
      <c r="M22" s="33"/>
      <c r="N22" s="45"/>
      <c r="O22" s="22"/>
    </row>
    <row r="23" spans="2:15" ht="23.25" customHeight="1" x14ac:dyDescent="0.15">
      <c r="B23" s="44"/>
      <c r="C23" s="72" t="s">
        <v>70</v>
      </c>
      <c r="D23" s="72"/>
      <c r="E23" s="25" t="s">
        <v>2</v>
      </c>
      <c r="F23" s="63">
        <v>29</v>
      </c>
      <c r="G23" s="26" t="s">
        <v>3</v>
      </c>
      <c r="H23" s="63">
        <v>1</v>
      </c>
      <c r="I23" s="26" t="s">
        <v>4</v>
      </c>
      <c r="J23" s="63">
        <v>1</v>
      </c>
      <c r="K23" s="26" t="s">
        <v>64</v>
      </c>
      <c r="L23" s="26"/>
      <c r="M23" s="27"/>
      <c r="N23" s="45"/>
      <c r="O23" s="22"/>
    </row>
    <row r="24" spans="2:15" ht="23.25" customHeight="1" x14ac:dyDescent="0.15">
      <c r="B24" s="44"/>
      <c r="C24" s="72"/>
      <c r="D24" s="72"/>
      <c r="E24" s="34" t="s">
        <v>2</v>
      </c>
      <c r="F24" s="65">
        <v>29</v>
      </c>
      <c r="G24" s="35" t="s">
        <v>3</v>
      </c>
      <c r="H24" s="65">
        <v>1</v>
      </c>
      <c r="I24" s="35" t="s">
        <v>4</v>
      </c>
      <c r="J24" s="65">
        <v>31</v>
      </c>
      <c r="K24" s="35" t="s">
        <v>24</v>
      </c>
      <c r="L24" s="35"/>
      <c r="M24" s="36"/>
      <c r="N24" s="45"/>
      <c r="O24" s="22"/>
    </row>
    <row r="25" spans="2:15" ht="23.25" customHeight="1" x14ac:dyDescent="0.15">
      <c r="B25" s="44"/>
      <c r="C25" s="72" t="s">
        <v>66</v>
      </c>
      <c r="D25" s="72"/>
      <c r="E25" s="77" t="s">
        <v>94</v>
      </c>
      <c r="F25" s="77"/>
      <c r="G25" s="77"/>
      <c r="H25" s="77"/>
      <c r="I25" s="77"/>
      <c r="J25" s="77"/>
      <c r="K25" s="77"/>
      <c r="L25" s="77"/>
      <c r="M25" s="77"/>
      <c r="N25" s="45"/>
      <c r="O25" s="22"/>
    </row>
    <row r="26" spans="2:15" ht="23.25" customHeight="1" x14ac:dyDescent="0.15">
      <c r="B26" s="44"/>
      <c r="C26" s="72" t="s">
        <v>67</v>
      </c>
      <c r="D26" s="72"/>
      <c r="E26" s="77" t="s">
        <v>95</v>
      </c>
      <c r="F26" s="77"/>
      <c r="G26" s="77"/>
      <c r="H26" s="77"/>
      <c r="I26" s="77"/>
      <c r="J26" s="77"/>
      <c r="K26" s="77"/>
      <c r="L26" s="77"/>
      <c r="M26" s="77"/>
      <c r="N26" s="45"/>
      <c r="O26" s="22"/>
    </row>
    <row r="27" spans="2:15" ht="23.25" customHeight="1" x14ac:dyDescent="0.15">
      <c r="B27" s="44"/>
      <c r="C27" s="72" t="s">
        <v>71</v>
      </c>
      <c r="D27" s="72"/>
      <c r="E27" s="73" t="s">
        <v>96</v>
      </c>
      <c r="F27" s="74"/>
      <c r="G27" s="74"/>
      <c r="H27" s="74"/>
      <c r="I27" s="74"/>
      <c r="J27" s="74"/>
      <c r="K27" s="74"/>
      <c r="L27" s="74"/>
      <c r="M27" s="75"/>
      <c r="N27" s="45"/>
      <c r="O27" s="22"/>
    </row>
    <row r="28" spans="2:15" ht="9" customHeight="1" x14ac:dyDescent="0.15">
      <c r="B28" s="44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45"/>
      <c r="O28" s="22"/>
    </row>
    <row r="29" spans="2:15" ht="8.25" customHeight="1" thickBot="1" x14ac:dyDescent="0.2">
      <c r="B29" s="46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8"/>
      <c r="O29" s="22"/>
    </row>
    <row r="30" spans="2:15" ht="23.25" customHeight="1" thickTop="1" x14ac:dyDescent="0.15">
      <c r="F30" s="59"/>
    </row>
    <row r="31" spans="2:15" ht="23.25" customHeight="1" x14ac:dyDescent="0.15"/>
    <row r="32" spans="2:15" ht="23.25" customHeight="1" x14ac:dyDescent="0.15"/>
    <row r="33" ht="23.25" customHeight="1" x14ac:dyDescent="0.15"/>
    <row r="34" ht="23.25" customHeight="1" x14ac:dyDescent="0.15"/>
  </sheetData>
  <sheetProtection algorithmName="SHA-512" hashValue="gUE3EYVVgmuCg5n/Mbo5sA39HvFYcvM+tqvzZgPVMYL4Fh15nH3kh7dUkW7/WqQQGoHXIOsSpqVAMefLoW8FAA==" saltValue="gG6AuzZ3xmWp1ATbWM3twA==" spinCount="100000" sheet="1" objects="1" scenarios="1" formatCells="0" formatColumns="0" formatRows="0" insertColumns="0" insertRows="0" insertHyperlinks="0" deleteColumns="0" deleteRows="0" sort="0" autoFilter="0" pivotTables="0"/>
  <mergeCells count="27">
    <mergeCell ref="C17:D17"/>
    <mergeCell ref="E17:M17"/>
    <mergeCell ref="C2:F3"/>
    <mergeCell ref="C5:D7"/>
    <mergeCell ref="E5:E7"/>
    <mergeCell ref="K5:L5"/>
    <mergeCell ref="K6:L6"/>
    <mergeCell ref="C12:D12"/>
    <mergeCell ref="C13:C16"/>
    <mergeCell ref="E13:M13"/>
    <mergeCell ref="E14:M14"/>
    <mergeCell ref="E15:M15"/>
    <mergeCell ref="E16:M16"/>
    <mergeCell ref="C18:D19"/>
    <mergeCell ref="E18:M18"/>
    <mergeCell ref="E19:H19"/>
    <mergeCell ref="J19:L19"/>
    <mergeCell ref="C20:D20"/>
    <mergeCell ref="E20:M20"/>
    <mergeCell ref="C27:D27"/>
    <mergeCell ref="E27:M27"/>
    <mergeCell ref="C21:D22"/>
    <mergeCell ref="C23:D24"/>
    <mergeCell ref="C25:D25"/>
    <mergeCell ref="E25:M25"/>
    <mergeCell ref="C26:D26"/>
    <mergeCell ref="E26:M26"/>
  </mergeCells>
  <phoneticPr fontId="1"/>
  <dataValidations count="1">
    <dataValidation type="list" allowBlank="1" showInputMessage="1" showErrorMessage="1" sqref="E5:E7">
      <formula1>$F$5:$F$6</formula1>
    </dataValidation>
  </dataValidations>
  <pageMargins left="0.7" right="0.7" top="0.75" bottom="0.75" header="0.3" footer="0.3"/>
  <pageSetup paperSize="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4</xdr:col>
                    <xdr:colOff>57150</xdr:colOff>
                    <xdr:row>17</xdr:row>
                    <xdr:rowOff>9525</xdr:rowOff>
                  </from>
                  <to>
                    <xdr:col>5</xdr:col>
                    <xdr:colOff>104775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5</xdr:col>
                    <xdr:colOff>180975</xdr:colOff>
                    <xdr:row>17</xdr:row>
                    <xdr:rowOff>0</xdr:rowOff>
                  </from>
                  <to>
                    <xdr:col>6</xdr:col>
                    <xdr:colOff>123825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6</xdr:col>
                    <xdr:colOff>228600</xdr:colOff>
                    <xdr:row>17</xdr:row>
                    <xdr:rowOff>9525</xdr:rowOff>
                  </from>
                  <to>
                    <xdr:col>7</xdr:col>
                    <xdr:colOff>657225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7</xdr:col>
                    <xdr:colOff>647700</xdr:colOff>
                    <xdr:row>17</xdr:row>
                    <xdr:rowOff>9525</xdr:rowOff>
                  </from>
                  <to>
                    <xdr:col>9</xdr:col>
                    <xdr:colOff>314325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4</xdr:col>
                    <xdr:colOff>57150</xdr:colOff>
                    <xdr:row>18</xdr:row>
                    <xdr:rowOff>0</xdr:rowOff>
                  </from>
                  <to>
                    <xdr:col>5</xdr:col>
                    <xdr:colOff>85725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5</xdr:col>
                    <xdr:colOff>180975</xdr:colOff>
                    <xdr:row>18</xdr:row>
                    <xdr:rowOff>9525</xdr:rowOff>
                  </from>
                  <to>
                    <xdr:col>6</xdr:col>
                    <xdr:colOff>200025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6</xdr:col>
                    <xdr:colOff>238125</xdr:colOff>
                    <xdr:row>18</xdr:row>
                    <xdr:rowOff>9525</xdr:rowOff>
                  </from>
                  <to>
                    <xdr:col>7</xdr:col>
                    <xdr:colOff>657225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O34"/>
  <sheetViews>
    <sheetView showGridLines="0" zoomScale="85" zoomScaleNormal="85" workbookViewId="0">
      <selection activeCell="E18" sqref="E18:M18"/>
    </sheetView>
  </sheetViews>
  <sheetFormatPr defaultRowHeight="13.5" x14ac:dyDescent="0.15"/>
  <cols>
    <col min="1" max="1" width="2.25" customWidth="1"/>
    <col min="2" max="2" width="1.25" customWidth="1"/>
    <col min="7" max="7" width="3.75" customWidth="1"/>
    <col min="8" max="8" width="9.875" bestFit="1" customWidth="1"/>
    <col min="9" max="9" width="3.75" customWidth="1"/>
    <col min="10" max="10" width="6.625" bestFit="1" customWidth="1"/>
    <col min="11" max="11" width="5.25" bestFit="1" customWidth="1"/>
    <col min="14" max="14" width="1.25" customWidth="1"/>
    <col min="15" max="15" width="2.375" customWidth="1"/>
  </cols>
  <sheetData>
    <row r="1" spans="2:15" ht="14.25" thickBot="1" x14ac:dyDescent="0.2"/>
    <row r="2" spans="2:15" ht="12" customHeight="1" thickTop="1" x14ac:dyDescent="0.15">
      <c r="B2" s="41"/>
      <c r="C2" s="88" t="s">
        <v>87</v>
      </c>
      <c r="D2" s="88"/>
      <c r="E2" s="88"/>
      <c r="F2" s="88"/>
      <c r="G2" s="42"/>
      <c r="H2" s="42"/>
      <c r="I2" s="42"/>
      <c r="J2" s="42"/>
      <c r="K2" s="42"/>
      <c r="L2" s="42"/>
      <c r="M2" s="42"/>
      <c r="N2" s="43"/>
      <c r="O2" s="22"/>
    </row>
    <row r="3" spans="2:15" ht="12" customHeight="1" x14ac:dyDescent="0.15">
      <c r="B3" s="44"/>
      <c r="C3" s="89"/>
      <c r="D3" s="89"/>
      <c r="E3" s="89"/>
      <c r="F3" s="89"/>
      <c r="G3" s="22"/>
      <c r="H3" s="22"/>
      <c r="I3" s="22"/>
      <c r="J3" s="22"/>
      <c r="K3" s="22"/>
      <c r="L3" s="22"/>
      <c r="M3" s="22"/>
      <c r="N3" s="45"/>
      <c r="O3" s="22"/>
    </row>
    <row r="4" spans="2:15" ht="2.25" customHeight="1" x14ac:dyDescent="0.15">
      <c r="B4" s="44"/>
      <c r="C4" s="22"/>
      <c r="D4" s="22"/>
      <c r="E4" s="22"/>
      <c r="F4" s="22"/>
      <c r="G4" s="22"/>
      <c r="H4" s="23"/>
      <c r="I4" s="23"/>
      <c r="J4" s="23"/>
      <c r="K4" s="23"/>
      <c r="L4" s="22"/>
      <c r="M4" s="23"/>
      <c r="N4" s="49"/>
      <c r="O4" s="23"/>
    </row>
    <row r="5" spans="2:15" x14ac:dyDescent="0.15">
      <c r="B5" s="44"/>
      <c r="C5" s="72" t="s">
        <v>74</v>
      </c>
      <c r="D5" s="72"/>
      <c r="E5" s="90">
        <v>1</v>
      </c>
      <c r="F5" s="54">
        <v>1</v>
      </c>
      <c r="G5" s="54" t="s">
        <v>77</v>
      </c>
      <c r="H5" s="56" t="s">
        <v>75</v>
      </c>
      <c r="I5" s="55">
        <v>41451</v>
      </c>
      <c r="J5" s="56" t="s">
        <v>76</v>
      </c>
      <c r="K5" s="91" t="s">
        <v>84</v>
      </c>
      <c r="L5" s="91"/>
      <c r="M5" s="60">
        <f>15088*1.8</f>
        <v>27158.400000000001</v>
      </c>
      <c r="N5" s="50"/>
      <c r="O5" s="37"/>
    </row>
    <row r="6" spans="2:15" ht="15" customHeight="1" x14ac:dyDescent="0.15">
      <c r="B6" s="44"/>
      <c r="C6" s="72"/>
      <c r="D6" s="72"/>
      <c r="E6" s="90"/>
      <c r="F6" s="22"/>
      <c r="G6" s="62"/>
      <c r="H6" s="61" t="s">
        <v>98</v>
      </c>
      <c r="I6" s="55"/>
      <c r="J6" s="52"/>
      <c r="K6" s="92"/>
      <c r="L6" s="92"/>
      <c r="M6" s="53"/>
      <c r="N6" s="51"/>
      <c r="O6" s="38"/>
    </row>
    <row r="7" spans="2:15" ht="4.5" customHeight="1" x14ac:dyDescent="0.15">
      <c r="B7" s="44"/>
      <c r="C7" s="72"/>
      <c r="D7" s="72"/>
      <c r="E7" s="90"/>
      <c r="F7" s="22"/>
      <c r="G7" s="22"/>
      <c r="H7" s="22"/>
      <c r="I7" s="22"/>
      <c r="J7" s="22"/>
      <c r="K7" s="22"/>
      <c r="L7" s="22"/>
      <c r="M7" s="22"/>
      <c r="N7" s="45"/>
      <c r="O7" s="22"/>
    </row>
    <row r="8" spans="2:15" ht="1.5" customHeight="1" x14ac:dyDescent="0.15">
      <c r="B8" s="44"/>
      <c r="C8" s="22"/>
      <c r="L8" s="22"/>
      <c r="M8" s="22"/>
      <c r="N8" s="45"/>
      <c r="O8" s="22"/>
    </row>
    <row r="9" spans="2:15" ht="1.5" customHeight="1" x14ac:dyDescent="0.15">
      <c r="B9" s="44"/>
      <c r="C9" s="22"/>
      <c r="L9" s="22"/>
      <c r="M9" s="22"/>
      <c r="N9" s="45"/>
      <c r="O9" s="22"/>
    </row>
    <row r="10" spans="2:15" ht="1.5" customHeight="1" x14ac:dyDescent="0.15">
      <c r="B10" s="44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45"/>
      <c r="O10" s="22"/>
    </row>
    <row r="11" spans="2:15" ht="3" customHeight="1" x14ac:dyDescent="0.15">
      <c r="B11" s="44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45"/>
      <c r="O11" s="22"/>
    </row>
    <row r="12" spans="2:15" ht="21" customHeight="1" x14ac:dyDescent="0.15">
      <c r="B12" s="44"/>
      <c r="C12" s="72" t="s">
        <v>82</v>
      </c>
      <c r="D12" s="72"/>
      <c r="E12" s="25" t="s">
        <v>2</v>
      </c>
      <c r="F12" s="26"/>
      <c r="G12" s="26" t="s">
        <v>3</v>
      </c>
      <c r="H12" s="26"/>
      <c r="I12" s="26" t="s">
        <v>4</v>
      </c>
      <c r="J12" s="26"/>
      <c r="K12" s="26" t="s">
        <v>5</v>
      </c>
      <c r="L12" s="26" t="s">
        <v>81</v>
      </c>
      <c r="M12" s="27"/>
      <c r="N12" s="45"/>
      <c r="O12" s="22"/>
    </row>
    <row r="13" spans="2:15" ht="22.5" customHeight="1" x14ac:dyDescent="0.15">
      <c r="B13" s="44"/>
      <c r="C13" s="72" t="s">
        <v>58</v>
      </c>
      <c r="D13" s="39" t="s">
        <v>72</v>
      </c>
      <c r="E13" s="93"/>
      <c r="F13" s="93"/>
      <c r="G13" s="93"/>
      <c r="H13" s="93"/>
      <c r="I13" s="93"/>
      <c r="J13" s="93"/>
      <c r="K13" s="93"/>
      <c r="L13" s="93"/>
      <c r="M13" s="93"/>
      <c r="N13" s="45"/>
      <c r="O13" s="22"/>
    </row>
    <row r="14" spans="2:15" ht="22.5" customHeight="1" x14ac:dyDescent="0.15">
      <c r="B14" s="44"/>
      <c r="C14" s="72"/>
      <c r="D14" s="39" t="s">
        <v>73</v>
      </c>
      <c r="E14" s="93"/>
      <c r="F14" s="93"/>
      <c r="G14" s="93"/>
      <c r="H14" s="93"/>
      <c r="I14" s="93"/>
      <c r="J14" s="93"/>
      <c r="K14" s="93"/>
      <c r="L14" s="93"/>
      <c r="M14" s="93"/>
      <c r="N14" s="45"/>
      <c r="O14" s="22"/>
    </row>
    <row r="15" spans="2:15" ht="22.5" customHeight="1" x14ac:dyDescent="0.15">
      <c r="B15" s="44"/>
      <c r="C15" s="72"/>
      <c r="D15" s="39" t="s">
        <v>59</v>
      </c>
      <c r="E15" s="93"/>
      <c r="F15" s="93"/>
      <c r="G15" s="93"/>
      <c r="H15" s="93"/>
      <c r="I15" s="93"/>
      <c r="J15" s="93"/>
      <c r="K15" s="93"/>
      <c r="L15" s="93"/>
      <c r="M15" s="93"/>
      <c r="N15" s="45"/>
      <c r="O15" s="22"/>
    </row>
    <row r="16" spans="2:15" ht="22.5" customHeight="1" x14ac:dyDescent="0.15">
      <c r="B16" s="44"/>
      <c r="C16" s="72"/>
      <c r="D16" s="39" t="s">
        <v>65</v>
      </c>
      <c r="E16" s="93"/>
      <c r="F16" s="93"/>
      <c r="G16" s="93"/>
      <c r="H16" s="93"/>
      <c r="I16" s="93"/>
      <c r="J16" s="93"/>
      <c r="K16" s="93"/>
      <c r="L16" s="93"/>
      <c r="M16" s="93"/>
      <c r="N16" s="45"/>
      <c r="O16" s="22"/>
    </row>
    <row r="17" spans="2:15" ht="23.25" customHeight="1" x14ac:dyDescent="0.15">
      <c r="B17" s="44"/>
      <c r="C17" s="72" t="s">
        <v>68</v>
      </c>
      <c r="D17" s="72"/>
      <c r="E17" s="97"/>
      <c r="F17" s="95"/>
      <c r="G17" s="95"/>
      <c r="H17" s="95"/>
      <c r="I17" s="95"/>
      <c r="J17" s="95"/>
      <c r="K17" s="95"/>
      <c r="L17" s="95"/>
      <c r="M17" s="96"/>
      <c r="N17" s="45"/>
      <c r="O17" s="22"/>
    </row>
    <row r="18" spans="2:15" ht="24.75" customHeight="1" x14ac:dyDescent="0.15">
      <c r="B18" s="44"/>
      <c r="C18" s="78" t="s">
        <v>50</v>
      </c>
      <c r="D18" s="79"/>
      <c r="E18" s="82"/>
      <c r="F18" s="83"/>
      <c r="G18" s="83"/>
      <c r="H18" s="83"/>
      <c r="I18" s="83"/>
      <c r="J18" s="83"/>
      <c r="K18" s="83"/>
      <c r="L18" s="83"/>
      <c r="M18" s="84"/>
      <c r="N18" s="45"/>
      <c r="O18" s="22"/>
    </row>
    <row r="19" spans="2:15" ht="24.75" customHeight="1" x14ac:dyDescent="0.15">
      <c r="B19" s="44"/>
      <c r="C19" s="80"/>
      <c r="D19" s="81"/>
      <c r="E19" s="85"/>
      <c r="F19" s="86"/>
      <c r="G19" s="86"/>
      <c r="H19" s="86"/>
      <c r="I19" s="28" t="s">
        <v>80</v>
      </c>
      <c r="J19" s="86"/>
      <c r="K19" s="86"/>
      <c r="L19" s="86"/>
      <c r="M19" s="29" t="s">
        <v>57</v>
      </c>
      <c r="N19" s="45"/>
      <c r="O19" s="22"/>
    </row>
    <row r="20" spans="2:15" ht="23.25" customHeight="1" x14ac:dyDescent="0.15">
      <c r="B20" s="44"/>
      <c r="C20" s="72" t="s">
        <v>78</v>
      </c>
      <c r="D20" s="72"/>
      <c r="E20" s="94"/>
      <c r="F20" s="95"/>
      <c r="G20" s="95"/>
      <c r="H20" s="95"/>
      <c r="I20" s="95"/>
      <c r="J20" s="95"/>
      <c r="K20" s="95"/>
      <c r="L20" s="95"/>
      <c r="M20" s="96"/>
      <c r="N20" s="45"/>
      <c r="O20" s="22"/>
    </row>
    <row r="21" spans="2:15" ht="23.25" customHeight="1" x14ac:dyDescent="0.15">
      <c r="B21" s="44"/>
      <c r="C21" s="72" t="s">
        <v>69</v>
      </c>
      <c r="D21" s="76"/>
      <c r="E21" s="30"/>
      <c r="F21" s="40" t="s">
        <v>97</v>
      </c>
      <c r="G21" s="31" t="s">
        <v>56</v>
      </c>
      <c r="H21" s="32" t="str">
        <f>IF(COUNT(E21),E21*1.8,"")</f>
        <v/>
      </c>
      <c r="I21" s="31" t="s">
        <v>61</v>
      </c>
      <c r="J21" s="31" t="s">
        <v>62</v>
      </c>
      <c r="K21" s="31"/>
      <c r="L21" s="31"/>
      <c r="M21" s="33"/>
      <c r="N21" s="45"/>
      <c r="O21" s="22"/>
    </row>
    <row r="22" spans="2:15" ht="23.25" customHeight="1" x14ac:dyDescent="0.15">
      <c r="B22" s="44"/>
      <c r="C22" s="72"/>
      <c r="D22" s="76"/>
      <c r="E22" s="30"/>
      <c r="F22" s="40" t="s">
        <v>61</v>
      </c>
      <c r="G22" s="31" t="s">
        <v>56</v>
      </c>
      <c r="H22" s="31" t="str">
        <f>IF(COUNT(E22),E22/1.8,"")</f>
        <v/>
      </c>
      <c r="I22" s="31" t="s">
        <v>63</v>
      </c>
      <c r="J22" s="31" t="s">
        <v>57</v>
      </c>
      <c r="K22" s="31"/>
      <c r="L22" s="31"/>
      <c r="M22" s="33"/>
      <c r="N22" s="45"/>
      <c r="O22" s="22"/>
    </row>
    <row r="23" spans="2:15" ht="23.25" customHeight="1" x14ac:dyDescent="0.15">
      <c r="B23" s="44"/>
      <c r="C23" s="72" t="s">
        <v>70</v>
      </c>
      <c r="D23" s="72"/>
      <c r="E23" s="25" t="s">
        <v>2</v>
      </c>
      <c r="F23" s="26"/>
      <c r="G23" s="26" t="s">
        <v>3</v>
      </c>
      <c r="H23" s="26"/>
      <c r="I23" s="26" t="s">
        <v>4</v>
      </c>
      <c r="J23" s="26"/>
      <c r="K23" s="26" t="s">
        <v>64</v>
      </c>
      <c r="L23" s="26"/>
      <c r="M23" s="27"/>
      <c r="N23" s="45"/>
      <c r="O23" s="22"/>
    </row>
    <row r="24" spans="2:15" ht="23.25" customHeight="1" x14ac:dyDescent="0.15">
      <c r="B24" s="44"/>
      <c r="C24" s="72"/>
      <c r="D24" s="72"/>
      <c r="E24" s="34" t="s">
        <v>2</v>
      </c>
      <c r="F24" s="35"/>
      <c r="G24" s="35" t="s">
        <v>3</v>
      </c>
      <c r="H24" s="35"/>
      <c r="I24" s="35" t="s">
        <v>85</v>
      </c>
      <c r="J24" s="35"/>
      <c r="K24" s="35" t="s">
        <v>24</v>
      </c>
      <c r="L24" s="35"/>
      <c r="M24" s="36"/>
      <c r="N24" s="45"/>
      <c r="O24" s="22"/>
    </row>
    <row r="25" spans="2:15" ht="23.25" customHeight="1" x14ac:dyDescent="0.15">
      <c r="B25" s="44"/>
      <c r="C25" s="72" t="s">
        <v>66</v>
      </c>
      <c r="D25" s="72"/>
      <c r="E25" s="93"/>
      <c r="F25" s="93"/>
      <c r="G25" s="93"/>
      <c r="H25" s="93"/>
      <c r="I25" s="93"/>
      <c r="J25" s="93"/>
      <c r="K25" s="93"/>
      <c r="L25" s="93"/>
      <c r="M25" s="93"/>
      <c r="N25" s="45"/>
      <c r="O25" s="22"/>
    </row>
    <row r="26" spans="2:15" ht="23.25" customHeight="1" x14ac:dyDescent="0.15">
      <c r="B26" s="44"/>
      <c r="C26" s="72" t="s">
        <v>67</v>
      </c>
      <c r="D26" s="72"/>
      <c r="E26" s="93"/>
      <c r="F26" s="93"/>
      <c r="G26" s="93"/>
      <c r="H26" s="93"/>
      <c r="I26" s="93"/>
      <c r="J26" s="93"/>
      <c r="K26" s="93"/>
      <c r="L26" s="93"/>
      <c r="M26" s="93"/>
      <c r="N26" s="45"/>
      <c r="O26" s="22"/>
    </row>
    <row r="27" spans="2:15" ht="23.25" customHeight="1" x14ac:dyDescent="0.15">
      <c r="B27" s="44"/>
      <c r="C27" s="72" t="s">
        <v>71</v>
      </c>
      <c r="D27" s="72"/>
      <c r="E27" s="97"/>
      <c r="F27" s="95"/>
      <c r="G27" s="95"/>
      <c r="H27" s="95"/>
      <c r="I27" s="95"/>
      <c r="J27" s="95"/>
      <c r="K27" s="95"/>
      <c r="L27" s="95"/>
      <c r="M27" s="96"/>
      <c r="N27" s="45"/>
      <c r="O27" s="22"/>
    </row>
    <row r="28" spans="2:15" ht="9" customHeight="1" x14ac:dyDescent="0.15">
      <c r="B28" s="44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45"/>
      <c r="O28" s="22"/>
    </row>
    <row r="29" spans="2:15" ht="8.25" customHeight="1" thickBot="1" x14ac:dyDescent="0.2">
      <c r="B29" s="46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8"/>
      <c r="O29" s="22"/>
    </row>
    <row r="30" spans="2:15" ht="23.25" customHeight="1" thickTop="1" x14ac:dyDescent="0.15">
      <c r="F30" s="59"/>
    </row>
    <row r="31" spans="2:15" ht="23.25" customHeight="1" x14ac:dyDescent="0.15"/>
    <row r="32" spans="2:15" ht="23.25" customHeight="1" x14ac:dyDescent="0.15"/>
    <row r="33" ht="23.25" customHeight="1" x14ac:dyDescent="0.15"/>
    <row r="34" ht="23.25" customHeight="1" x14ac:dyDescent="0.15"/>
  </sheetData>
  <sheetProtection algorithmName="SHA-512" hashValue="34budCrQBgmRAS9GQXUCYusZM32E2JCUoqGtdoS7C2BCibs7V4isPZYQcIu0xSqb/AZRIAP4c2glnmFPLQDbgg==" saltValue="OqK60lMSZr1Y75wn5wwFoQ==" spinCount="100000" sheet="1" objects="1" scenarios="1"/>
  <protectedRanges>
    <protectedRange sqref="E18:M19" name="範囲2"/>
    <protectedRange sqref="E12:F12 H12 J12 E13:M20 E21:E22 E23:F24 H23:H24 J23:J24 E25:M27" name="範囲1"/>
  </protectedRanges>
  <mergeCells count="27">
    <mergeCell ref="C2:F3"/>
    <mergeCell ref="C27:D27"/>
    <mergeCell ref="E25:M25"/>
    <mergeCell ref="E27:M27"/>
    <mergeCell ref="E13:M13"/>
    <mergeCell ref="E14:M14"/>
    <mergeCell ref="E15:M15"/>
    <mergeCell ref="E16:M16"/>
    <mergeCell ref="E17:M17"/>
    <mergeCell ref="C26:D26"/>
    <mergeCell ref="C21:D22"/>
    <mergeCell ref="C17:D17"/>
    <mergeCell ref="C13:C16"/>
    <mergeCell ref="C23:D24"/>
    <mergeCell ref="J19:L19"/>
    <mergeCell ref="E19:H19"/>
    <mergeCell ref="C18:D19"/>
    <mergeCell ref="E26:M26"/>
    <mergeCell ref="E5:E7"/>
    <mergeCell ref="C5:D7"/>
    <mergeCell ref="C20:D20"/>
    <mergeCell ref="E20:M20"/>
    <mergeCell ref="C12:D12"/>
    <mergeCell ref="E18:M18"/>
    <mergeCell ref="C25:D25"/>
    <mergeCell ref="K6:L6"/>
    <mergeCell ref="K5:L5"/>
  </mergeCells>
  <phoneticPr fontId="1"/>
  <dataValidations count="1">
    <dataValidation type="list" allowBlank="1" showInputMessage="1" showErrorMessage="1" sqref="E5:E7">
      <formula1>$F$5:$F$6</formula1>
    </dataValidation>
  </dataValidations>
  <pageMargins left="0.7" right="0.7" top="0.75" bottom="0.75" header="0.3" footer="0.3"/>
  <pageSetup paperSize="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Check Box 3">
              <controlPr locked="0" defaultSize="0" autoFill="0" autoLine="0" autoPict="0">
                <anchor moveWithCells="1">
                  <from>
                    <xdr:col>4</xdr:col>
                    <xdr:colOff>57150</xdr:colOff>
                    <xdr:row>17</xdr:row>
                    <xdr:rowOff>9525</xdr:rowOff>
                  </from>
                  <to>
                    <xdr:col>5</xdr:col>
                    <xdr:colOff>104775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5" name="Check Box 7">
              <controlPr locked="0" defaultSize="0" autoFill="0" autoLine="0" autoPict="0">
                <anchor moveWithCells="1">
                  <from>
                    <xdr:col>5</xdr:col>
                    <xdr:colOff>180975</xdr:colOff>
                    <xdr:row>17</xdr:row>
                    <xdr:rowOff>0</xdr:rowOff>
                  </from>
                  <to>
                    <xdr:col>6</xdr:col>
                    <xdr:colOff>123825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6" name="Check Box 8">
              <controlPr locked="0" defaultSize="0" autoFill="0" autoLine="0" autoPict="0">
                <anchor moveWithCells="1">
                  <from>
                    <xdr:col>6</xdr:col>
                    <xdr:colOff>228600</xdr:colOff>
                    <xdr:row>17</xdr:row>
                    <xdr:rowOff>9525</xdr:rowOff>
                  </from>
                  <to>
                    <xdr:col>7</xdr:col>
                    <xdr:colOff>657225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7" name="Check Box 9">
              <controlPr locked="0" defaultSize="0" autoFill="0" autoLine="0" autoPict="0">
                <anchor moveWithCells="1">
                  <from>
                    <xdr:col>7</xdr:col>
                    <xdr:colOff>647700</xdr:colOff>
                    <xdr:row>17</xdr:row>
                    <xdr:rowOff>9525</xdr:rowOff>
                  </from>
                  <to>
                    <xdr:col>9</xdr:col>
                    <xdr:colOff>314325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8" name="Check Box 10">
              <controlPr locked="0" defaultSize="0" autoFill="0" autoLine="0" autoPict="0">
                <anchor moveWithCells="1">
                  <from>
                    <xdr:col>4</xdr:col>
                    <xdr:colOff>57150</xdr:colOff>
                    <xdr:row>18</xdr:row>
                    <xdr:rowOff>0</xdr:rowOff>
                  </from>
                  <to>
                    <xdr:col>5</xdr:col>
                    <xdr:colOff>85725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9" name="Check Box 11">
              <controlPr locked="0" defaultSize="0" autoFill="0" autoLine="0" autoPict="0">
                <anchor moveWithCells="1">
                  <from>
                    <xdr:col>5</xdr:col>
                    <xdr:colOff>180975</xdr:colOff>
                    <xdr:row>18</xdr:row>
                    <xdr:rowOff>9525</xdr:rowOff>
                  </from>
                  <to>
                    <xdr:col>6</xdr:col>
                    <xdr:colOff>200025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0" name="Check Box 12">
              <controlPr locked="0" defaultSize="0" autoFill="0" autoLine="0" autoPict="0">
                <anchor moveWithCells="1">
                  <from>
                    <xdr:col>6</xdr:col>
                    <xdr:colOff>238125</xdr:colOff>
                    <xdr:row>18</xdr:row>
                    <xdr:rowOff>9525</xdr:rowOff>
                  </from>
                  <to>
                    <xdr:col>7</xdr:col>
                    <xdr:colOff>657225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BM44"/>
  <sheetViews>
    <sheetView showGridLines="0" tabSelected="1" view="pageBreakPreview" topLeftCell="A20" zoomScale="85" zoomScaleNormal="85" zoomScaleSheetLayoutView="85" workbookViewId="0">
      <selection activeCell="AJ19" sqref="AJ19"/>
    </sheetView>
  </sheetViews>
  <sheetFormatPr defaultColWidth="2.625" defaultRowHeight="13.5" x14ac:dyDescent="0.15"/>
  <cols>
    <col min="1" max="2" width="2.625" style="4"/>
    <col min="3" max="5" width="3.875" style="4" customWidth="1"/>
    <col min="6" max="11" width="2.625" style="4"/>
    <col min="12" max="12" width="2.625" style="4" customWidth="1"/>
    <col min="13" max="34" width="2.625" style="4"/>
    <col min="35" max="37" width="3.875" style="4" customWidth="1"/>
    <col min="38" max="43" width="2.625" style="4"/>
    <col min="44" max="44" width="2.625" style="4" customWidth="1"/>
    <col min="45" max="16384" width="2.625" style="4"/>
  </cols>
  <sheetData>
    <row r="1" spans="1:64" s="1" customFormat="1" ht="12" x14ac:dyDescent="0.15"/>
    <row r="2" spans="1:64" s="1" customFormat="1" ht="12" x14ac:dyDescent="0.15"/>
    <row r="3" spans="1:64" s="1" customFormat="1" ht="12" x14ac:dyDescent="0.15">
      <c r="A3" s="1" t="s">
        <v>0</v>
      </c>
      <c r="AG3" s="1" t="s">
        <v>42</v>
      </c>
    </row>
    <row r="4" spans="1:64" s="1" customFormat="1" ht="12" x14ac:dyDescent="0.15"/>
    <row r="5" spans="1:64" s="1" customFormat="1" ht="12" x14ac:dyDescent="0.15">
      <c r="W5" s="123" t="s">
        <v>2</v>
      </c>
      <c r="X5" s="123"/>
      <c r="Y5" s="2" t="str">
        <f>IF(COUNT(データ入力!$F$12),データ入力!$F$12,"")</f>
        <v/>
      </c>
      <c r="Z5" s="3" t="s">
        <v>3</v>
      </c>
      <c r="AA5" s="2" t="str">
        <f>IF(COUNT(データ入力!$H$12),データ入力!$H$12,"")</f>
        <v/>
      </c>
      <c r="AB5" s="1" t="s">
        <v>4</v>
      </c>
      <c r="AC5" s="2" t="str">
        <f>IF(COUNT(データ入力!$J$12),データ入力!$J$12,"")</f>
        <v/>
      </c>
      <c r="AD5" s="1" t="s">
        <v>5</v>
      </c>
      <c r="BC5" s="123" t="s">
        <v>2</v>
      </c>
      <c r="BD5" s="123"/>
      <c r="BE5" s="2" t="str">
        <f>IF(COUNT(データ入力!$F$12),データ入力!$F$12,"")</f>
        <v/>
      </c>
      <c r="BF5" s="3" t="s">
        <v>3</v>
      </c>
      <c r="BG5" s="2" t="str">
        <f>IF(COUNT(データ入力!$H$12),データ入力!$H$12,"")</f>
        <v/>
      </c>
      <c r="BH5" s="1" t="s">
        <v>4</v>
      </c>
      <c r="BI5" s="2" t="str">
        <f>IF(COUNT(データ入力!$J$12),データ入力!$J$12,"")</f>
        <v/>
      </c>
      <c r="BJ5" s="1" t="s">
        <v>5</v>
      </c>
    </row>
    <row r="6" spans="1:64" s="1" customFormat="1" ht="12" x14ac:dyDescent="0.15"/>
    <row r="7" spans="1:64" s="1" customFormat="1" ht="12" x14ac:dyDescent="0.15"/>
    <row r="8" spans="1:64" s="1" customFormat="1" ht="12" x14ac:dyDescent="0.15">
      <c r="C8" s="1" t="s">
        <v>1</v>
      </c>
      <c r="AI8" s="1" t="s">
        <v>1</v>
      </c>
    </row>
    <row r="11" spans="1:64" ht="21" x14ac:dyDescent="0.15">
      <c r="B11" s="124" t="s">
        <v>40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H11" s="124" t="s">
        <v>43</v>
      </c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</row>
    <row r="13" spans="1:64" ht="17.25" customHeight="1" x14ac:dyDescent="0.15"/>
    <row r="14" spans="1:64" s="1" customFormat="1" ht="19.5" customHeight="1" x14ac:dyDescent="0.15">
      <c r="N14" s="125" t="s">
        <v>6</v>
      </c>
      <c r="O14" s="125"/>
      <c r="P14" s="125"/>
      <c r="Q14" s="125"/>
      <c r="R14" s="125" t="s">
        <v>7</v>
      </c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T14" s="125" t="s">
        <v>44</v>
      </c>
      <c r="AU14" s="125"/>
      <c r="AV14" s="125"/>
      <c r="AW14" s="125"/>
      <c r="AX14" s="125" t="s">
        <v>7</v>
      </c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</row>
    <row r="15" spans="1:64" s="1" customFormat="1" ht="19.5" customHeight="1" x14ac:dyDescent="0.15">
      <c r="T15" s="125" t="s">
        <v>8</v>
      </c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Z15" s="125" t="str">
        <f>IF(COUNTA(データ入力!E13),データ入力!E13,"")</f>
        <v/>
      </c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</row>
    <row r="16" spans="1:64" s="1" customFormat="1" ht="19.5" customHeight="1" x14ac:dyDescent="0.15">
      <c r="R16" s="125" t="s">
        <v>9</v>
      </c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J16" s="7"/>
      <c r="AK16" s="7"/>
      <c r="AL16" s="7"/>
      <c r="AM16" s="7"/>
      <c r="AN16" s="7"/>
      <c r="AO16" s="7"/>
      <c r="AP16" s="7"/>
      <c r="AX16" s="125" t="s">
        <v>9</v>
      </c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</row>
    <row r="17" spans="3:64" s="1" customFormat="1" ht="19.5" customHeight="1" x14ac:dyDescent="0.15">
      <c r="S17" s="5"/>
      <c r="T17" s="125" t="s">
        <v>10</v>
      </c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J17" s="7"/>
      <c r="AK17" s="24" t="b">
        <v>0</v>
      </c>
      <c r="AL17" s="24" t="b">
        <v>0</v>
      </c>
      <c r="AM17" s="24" t="b">
        <v>0</v>
      </c>
      <c r="AN17" s="24" t="b">
        <v>0</v>
      </c>
      <c r="AO17" s="7"/>
      <c r="AP17" s="7"/>
      <c r="AY17" s="5"/>
      <c r="AZ17" s="125" t="str">
        <f>IF(COUNTA(データ入力!E14),データ入力!E14,"")</f>
        <v/>
      </c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</row>
    <row r="18" spans="3:64" s="1" customFormat="1" ht="19.5" customHeight="1" x14ac:dyDescent="0.15">
      <c r="T18" s="125" t="s">
        <v>11</v>
      </c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J18" s="7"/>
      <c r="AK18" s="24" t="b">
        <v>0</v>
      </c>
      <c r="AL18" s="24" t="b">
        <v>0</v>
      </c>
      <c r="AM18" s="24" t="b">
        <v>0</v>
      </c>
      <c r="AN18" s="24"/>
      <c r="AO18" s="7"/>
      <c r="AP18" s="7"/>
      <c r="AZ18" s="125" t="s">
        <v>83</v>
      </c>
      <c r="BA18" s="125"/>
      <c r="BB18" s="125"/>
      <c r="BC18" s="125"/>
      <c r="BD18" s="125" t="str">
        <f>IF(COUNTA(データ入力!E15),データ入力!E15,"")</f>
        <v/>
      </c>
      <c r="BE18" s="125"/>
      <c r="BF18" s="125"/>
      <c r="BG18" s="125"/>
      <c r="BH18" s="125"/>
      <c r="BI18" s="125"/>
      <c r="BJ18" s="125"/>
      <c r="BK18" s="125"/>
      <c r="BL18" s="125"/>
    </row>
    <row r="19" spans="3:64" s="1" customFormat="1" ht="17.25" customHeight="1" x14ac:dyDescent="0.15"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</row>
    <row r="20" spans="3:64" s="1" customFormat="1" ht="17.25" customHeight="1" x14ac:dyDescent="0.15">
      <c r="R20" s="123" t="s">
        <v>17</v>
      </c>
      <c r="S20" s="123"/>
      <c r="T20" s="125" t="s">
        <v>12</v>
      </c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X20" s="123" t="s">
        <v>17</v>
      </c>
      <c r="AY20" s="123"/>
      <c r="AZ20" s="125" t="str">
        <f>IF(COUNTA(データ入力!E16),データ入力!E16,"")</f>
        <v/>
      </c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</row>
    <row r="21" spans="3:64" s="1" customFormat="1" ht="17.25" customHeight="1" x14ac:dyDescent="0.15">
      <c r="AX21" s="3"/>
      <c r="AY21" s="3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</row>
    <row r="22" spans="3:64" s="1" customFormat="1" ht="20.25" customHeight="1" x14ac:dyDescent="0.15">
      <c r="AN22" s="1" t="s">
        <v>45</v>
      </c>
    </row>
    <row r="23" spans="3:64" s="1" customFormat="1" ht="21" customHeight="1" x14ac:dyDescent="0.15">
      <c r="C23" s="110" t="s">
        <v>29</v>
      </c>
      <c r="D23" s="111"/>
      <c r="E23" s="111"/>
      <c r="F23" s="111"/>
      <c r="G23" s="111"/>
      <c r="H23" s="111"/>
      <c r="I23" s="111"/>
      <c r="J23" s="112"/>
      <c r="K23" s="151">
        <f>IF(COUNT(データ入力!E5),VLOOKUP(データ入力!$E$5,データ入力!$F$5:$J$6,4,0),"")</f>
        <v>41451</v>
      </c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3"/>
    </row>
    <row r="24" spans="3:64" s="1" customFormat="1" ht="21" customHeight="1" x14ac:dyDescent="0.15">
      <c r="C24" s="113" t="s">
        <v>30</v>
      </c>
      <c r="D24" s="114"/>
      <c r="E24" s="114"/>
      <c r="F24" s="114"/>
      <c r="G24" s="114"/>
      <c r="H24" s="114"/>
      <c r="I24" s="114"/>
      <c r="J24" s="115"/>
      <c r="K24" s="113" t="str">
        <f>IF(COUNT(データ入力!E5),VLOOKUP(データ入力!$E$5,データ入力!$F$5:$K$6,5,0),"")</f>
        <v>第256003号</v>
      </c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5"/>
      <c r="AI24" s="128" t="s">
        <v>47</v>
      </c>
      <c r="AJ24" s="129"/>
      <c r="AK24" s="129"/>
      <c r="AL24" s="129"/>
      <c r="AM24" s="129"/>
      <c r="AN24" s="129"/>
      <c r="AO24" s="129"/>
      <c r="AP24" s="130"/>
      <c r="AQ24" s="110" t="str">
        <f>IF(COUNTA(データ入力!E17),データ入力!E17,"")</f>
        <v/>
      </c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2"/>
    </row>
    <row r="25" spans="3:64" s="1" customFormat="1" ht="21" customHeight="1" x14ac:dyDescent="0.15">
      <c r="C25" s="110" t="s">
        <v>31</v>
      </c>
      <c r="D25" s="111"/>
      <c r="E25" s="111"/>
      <c r="F25" s="111"/>
      <c r="G25" s="111"/>
      <c r="H25" s="111"/>
      <c r="I25" s="111"/>
      <c r="J25" s="112"/>
      <c r="K25" s="110" t="str">
        <f>VLOOKUP(データ入力!$E$5,データ入力!$F$5:$K$6,3,0)</f>
        <v>兵庫県宍粟市山崎町御名字野田232番地6　他8筆</v>
      </c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2"/>
      <c r="AI25" s="131"/>
      <c r="AJ25" s="132"/>
      <c r="AK25" s="132"/>
      <c r="AL25" s="132"/>
      <c r="AM25" s="132"/>
      <c r="AN25" s="132"/>
      <c r="AO25" s="132"/>
      <c r="AP25" s="133"/>
      <c r="AQ25" s="113"/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4"/>
      <c r="BE25" s="114"/>
      <c r="BF25" s="114"/>
      <c r="BG25" s="114"/>
      <c r="BH25" s="114"/>
      <c r="BI25" s="114"/>
      <c r="BJ25" s="115"/>
    </row>
    <row r="26" spans="3:64" s="1" customFormat="1" ht="21" customHeight="1" x14ac:dyDescent="0.15">
      <c r="C26" s="113" t="s">
        <v>32</v>
      </c>
      <c r="D26" s="114"/>
      <c r="E26" s="114"/>
      <c r="F26" s="114"/>
      <c r="G26" s="114"/>
      <c r="H26" s="114"/>
      <c r="I26" s="114"/>
      <c r="J26" s="115"/>
      <c r="K26" s="113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5"/>
      <c r="AI26" s="128" t="s">
        <v>50</v>
      </c>
      <c r="AJ26" s="129"/>
      <c r="AK26" s="129"/>
      <c r="AL26" s="129"/>
      <c r="AM26" s="129"/>
      <c r="AN26" s="129"/>
      <c r="AO26" s="129"/>
      <c r="AP26" s="130"/>
      <c r="AQ26" s="66"/>
      <c r="AR26" s="138" t="str">
        <f>IF(AK17=TRUE,"レキ質土","")</f>
        <v/>
      </c>
      <c r="AS26" s="138"/>
      <c r="AT26" s="138"/>
      <c r="AU26" s="138"/>
      <c r="AV26" s="138" t="str">
        <f>IF(AL17=TRUE,"砂質土","")</f>
        <v/>
      </c>
      <c r="AW26" s="138"/>
      <c r="AX26" s="138"/>
      <c r="AY26" s="138"/>
      <c r="AZ26" s="138" t="str">
        <f>IF(AM17=TRUE,"粘性土","")</f>
        <v/>
      </c>
      <c r="BA26" s="138"/>
      <c r="BB26" s="138"/>
      <c r="BC26" s="138"/>
      <c r="BD26" s="138" t="str">
        <f>IF(AN17=TRUE,"軟岩","")</f>
        <v/>
      </c>
      <c r="BE26" s="138"/>
      <c r="BF26" s="138"/>
      <c r="BG26" s="138"/>
      <c r="BH26" s="70"/>
      <c r="BI26" s="70"/>
      <c r="BJ26" s="67"/>
    </row>
    <row r="27" spans="3:64" s="1" customFormat="1" ht="21" customHeight="1" x14ac:dyDescent="0.15">
      <c r="C27" s="110" t="s">
        <v>33</v>
      </c>
      <c r="D27" s="111"/>
      <c r="E27" s="111"/>
      <c r="F27" s="111"/>
      <c r="G27" s="111"/>
      <c r="H27" s="111"/>
      <c r="I27" s="111"/>
      <c r="J27" s="112"/>
      <c r="K27" s="105" t="s">
        <v>27</v>
      </c>
      <c r="L27" s="116" t="str">
        <f>IF(COUNT(データ入力!$F$23),データ入力!$F$23,"")</f>
        <v/>
      </c>
      <c r="M27" s="116" t="s">
        <v>3</v>
      </c>
      <c r="N27" s="116" t="str">
        <f>IF(COUNT(データ入力!$H$23),データ入力!$H$23,"")</f>
        <v/>
      </c>
      <c r="O27" s="116" t="s">
        <v>4</v>
      </c>
      <c r="P27" s="116" t="str">
        <f>IF(COUNT(データ入力!$J$23),データ入力!$J$23,"")</f>
        <v/>
      </c>
      <c r="Q27" s="116" t="s">
        <v>5</v>
      </c>
      <c r="R27" s="116" t="s">
        <v>86</v>
      </c>
      <c r="S27" s="116" t="s">
        <v>22</v>
      </c>
      <c r="T27" s="116" t="str">
        <f>IF(COUNT(データ入力!$F$24),データ入力!$F$24,"")</f>
        <v/>
      </c>
      <c r="U27" s="116" t="s">
        <v>3</v>
      </c>
      <c r="V27" s="116" t="str">
        <f>IF(COUNT(データ入力!$H$24),データ入力!$H$24,"")</f>
        <v/>
      </c>
      <c r="W27" s="116" t="s">
        <v>4</v>
      </c>
      <c r="X27" s="116" t="str">
        <f>IF(COUNT(データ入力!$J$24),データ入力!$J$24,"")</f>
        <v/>
      </c>
      <c r="Y27" s="116" t="s">
        <v>5</v>
      </c>
      <c r="Z27" s="116" t="s">
        <v>28</v>
      </c>
      <c r="AA27" s="126" t="str">
        <f>IF(COUNT(データ入力!$E$21:$E$22),IF(COUNT(データ入力!$H$21),データ入力!$H$21,データ入力!$E$22),"")</f>
        <v/>
      </c>
      <c r="AB27" s="126"/>
      <c r="AC27" s="126"/>
      <c r="AD27" s="118" t="s">
        <v>79</v>
      </c>
      <c r="AI27" s="131"/>
      <c r="AJ27" s="132"/>
      <c r="AK27" s="132"/>
      <c r="AL27" s="132"/>
      <c r="AM27" s="132"/>
      <c r="AN27" s="132"/>
      <c r="AO27" s="132"/>
      <c r="AP27" s="133"/>
      <c r="AQ27" s="68"/>
      <c r="AR27" s="136" t="str">
        <f>IF(AK18=TRUE,"中軟岩","")</f>
        <v/>
      </c>
      <c r="AS27" s="136"/>
      <c r="AT27" s="136"/>
      <c r="AU27" s="136"/>
      <c r="AV27" s="136" t="str">
        <f>IF(AL18=TRUE,"硬岩","")</f>
        <v/>
      </c>
      <c r="AW27" s="136"/>
      <c r="AX27" s="136"/>
      <c r="AY27" s="136"/>
      <c r="AZ27" s="136" t="str">
        <f>IF(AM18=TRUE,"その他","")</f>
        <v/>
      </c>
      <c r="BA27" s="136"/>
      <c r="BB27" s="136"/>
      <c r="BC27" s="136"/>
      <c r="BD27" s="71" t="s">
        <v>56</v>
      </c>
      <c r="BE27" s="137" t="str">
        <f>IF(COUNTA(データ入力!J19),データ入力!J19,"")</f>
        <v/>
      </c>
      <c r="BF27" s="137"/>
      <c r="BG27" s="137"/>
      <c r="BH27" s="137"/>
      <c r="BI27" s="137"/>
      <c r="BJ27" s="69" t="s">
        <v>57</v>
      </c>
    </row>
    <row r="28" spans="3:64" s="1" customFormat="1" ht="21" customHeight="1" x14ac:dyDescent="0.15">
      <c r="C28" s="113" t="s">
        <v>34</v>
      </c>
      <c r="D28" s="114"/>
      <c r="E28" s="114"/>
      <c r="F28" s="114"/>
      <c r="G28" s="114"/>
      <c r="H28" s="114"/>
      <c r="I28" s="114"/>
      <c r="J28" s="115"/>
      <c r="K28" s="108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27"/>
      <c r="AB28" s="127"/>
      <c r="AC28" s="127"/>
      <c r="AD28" s="119"/>
      <c r="AI28" s="128" t="s">
        <v>49</v>
      </c>
      <c r="AJ28" s="129"/>
      <c r="AK28" s="129"/>
      <c r="AL28" s="129"/>
      <c r="AM28" s="129"/>
      <c r="AN28" s="129"/>
      <c r="AO28" s="129"/>
      <c r="AP28" s="130"/>
      <c r="AQ28" s="110" t="s">
        <v>53</v>
      </c>
      <c r="AR28" s="111"/>
      <c r="AS28" s="111"/>
      <c r="AT28" s="111"/>
      <c r="AU28" s="111"/>
      <c r="AV28" s="111"/>
      <c r="AW28" s="111"/>
      <c r="AX28" s="111"/>
      <c r="AY28" s="111"/>
      <c r="AZ28" s="111"/>
      <c r="BA28" s="111"/>
      <c r="BB28" s="111"/>
      <c r="BC28" s="111"/>
      <c r="BD28" s="111"/>
      <c r="BE28" s="111"/>
      <c r="BF28" s="111"/>
      <c r="BG28" s="111"/>
      <c r="BH28" s="111"/>
      <c r="BI28" s="111"/>
      <c r="BJ28" s="112"/>
    </row>
    <row r="29" spans="3:64" s="1" customFormat="1" ht="21" customHeight="1" x14ac:dyDescent="0.15">
      <c r="C29" s="10"/>
      <c r="D29" s="11"/>
      <c r="E29" s="12"/>
      <c r="F29" s="110" t="s">
        <v>32</v>
      </c>
      <c r="G29" s="111"/>
      <c r="H29" s="111"/>
      <c r="I29" s="111"/>
      <c r="J29" s="112"/>
      <c r="K29" s="110" t="str">
        <f>IF(COUNTA(データ入力!E17),データ入力!E17,"")</f>
        <v/>
      </c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2"/>
      <c r="AI29" s="131"/>
      <c r="AJ29" s="132"/>
      <c r="AK29" s="132"/>
      <c r="AL29" s="132"/>
      <c r="AM29" s="132"/>
      <c r="AN29" s="132"/>
      <c r="AO29" s="132"/>
      <c r="AP29" s="133"/>
      <c r="AQ29" s="113"/>
      <c r="AR29" s="114"/>
      <c r="AS29" s="114"/>
      <c r="AT29" s="114"/>
      <c r="AU29" s="114"/>
      <c r="AV29" s="114"/>
      <c r="AW29" s="114"/>
      <c r="AX29" s="114"/>
      <c r="AY29" s="114"/>
      <c r="AZ29" s="114"/>
      <c r="BA29" s="114"/>
      <c r="BB29" s="114"/>
      <c r="BC29" s="114"/>
      <c r="BD29" s="114"/>
      <c r="BE29" s="114"/>
      <c r="BF29" s="114"/>
      <c r="BG29" s="114"/>
      <c r="BH29" s="114"/>
      <c r="BI29" s="114"/>
      <c r="BJ29" s="115"/>
    </row>
    <row r="30" spans="3:64" s="1" customFormat="1" ht="21" customHeight="1" x14ac:dyDescent="0.15">
      <c r="C30" s="13"/>
      <c r="D30" s="7"/>
      <c r="E30" s="14"/>
      <c r="F30" s="113"/>
      <c r="G30" s="114"/>
      <c r="H30" s="114"/>
      <c r="I30" s="114"/>
      <c r="J30" s="115"/>
      <c r="K30" s="113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5"/>
      <c r="AI30" s="128" t="s">
        <v>48</v>
      </c>
      <c r="AJ30" s="129"/>
      <c r="AK30" s="129"/>
      <c r="AL30" s="129"/>
      <c r="AM30" s="129"/>
      <c r="AN30" s="129"/>
      <c r="AO30" s="129"/>
      <c r="AP30" s="130"/>
      <c r="AQ30" s="134" t="str">
        <f>IF(COUNT(データ入力!$E$21:$E$22),IF(COUNT(データ入力!$H$21),データ入力!$H$21,データ入力!$E$22),"")</f>
        <v/>
      </c>
      <c r="AR30" s="126"/>
      <c r="AS30" s="126"/>
      <c r="AT30" s="126"/>
      <c r="AU30" s="126"/>
      <c r="AV30" s="126"/>
      <c r="AW30" s="126"/>
      <c r="AX30" s="126"/>
      <c r="AY30" s="126"/>
      <c r="AZ30" s="126"/>
      <c r="BA30" s="105" t="s">
        <v>55</v>
      </c>
      <c r="BB30" s="105"/>
      <c r="BC30" s="18"/>
      <c r="BD30" s="18"/>
      <c r="BE30" s="18"/>
      <c r="BF30" s="18"/>
      <c r="BG30" s="18"/>
      <c r="BH30" s="18"/>
      <c r="BI30" s="18"/>
      <c r="BJ30" s="19"/>
    </row>
    <row r="31" spans="3:64" s="1" customFormat="1" ht="21" customHeight="1" x14ac:dyDescent="0.15">
      <c r="C31" s="148" t="s">
        <v>13</v>
      </c>
      <c r="D31" s="149"/>
      <c r="E31" s="150"/>
      <c r="F31" s="10"/>
      <c r="G31" s="11"/>
      <c r="H31" s="11"/>
      <c r="I31" s="11"/>
      <c r="J31" s="12"/>
      <c r="K31" s="154" t="s">
        <v>25</v>
      </c>
      <c r="L31" s="154"/>
      <c r="M31" s="154"/>
      <c r="N31" s="154"/>
      <c r="O31" s="154"/>
      <c r="P31" s="154"/>
      <c r="Q31" s="154"/>
      <c r="R31" s="154"/>
      <c r="S31" s="154"/>
      <c r="T31" s="155"/>
      <c r="U31" s="154" t="s">
        <v>26</v>
      </c>
      <c r="V31" s="154"/>
      <c r="W31" s="154"/>
      <c r="X31" s="154"/>
      <c r="Y31" s="154"/>
      <c r="Z31" s="154"/>
      <c r="AA31" s="154"/>
      <c r="AB31" s="154"/>
      <c r="AC31" s="154"/>
      <c r="AD31" s="154"/>
      <c r="AI31" s="131"/>
      <c r="AJ31" s="132"/>
      <c r="AK31" s="132"/>
      <c r="AL31" s="132"/>
      <c r="AM31" s="132"/>
      <c r="AN31" s="132"/>
      <c r="AO31" s="132"/>
      <c r="AP31" s="133"/>
      <c r="AQ31" s="135"/>
      <c r="AR31" s="127"/>
      <c r="AS31" s="127"/>
      <c r="AT31" s="127"/>
      <c r="AU31" s="127"/>
      <c r="AV31" s="127"/>
      <c r="AW31" s="127"/>
      <c r="AX31" s="127"/>
      <c r="AY31" s="127"/>
      <c r="AZ31" s="127"/>
      <c r="BA31" s="108"/>
      <c r="BB31" s="108"/>
      <c r="BC31" s="20"/>
      <c r="BD31" s="20"/>
      <c r="BE31" s="20"/>
      <c r="BF31" s="20"/>
      <c r="BG31" s="20"/>
      <c r="BH31" s="20"/>
      <c r="BI31" s="20"/>
      <c r="BJ31" s="21"/>
    </row>
    <row r="32" spans="3:64" s="1" customFormat="1" ht="21" customHeight="1" x14ac:dyDescent="0.15">
      <c r="C32" s="148" t="s">
        <v>14</v>
      </c>
      <c r="D32" s="149"/>
      <c r="E32" s="150"/>
      <c r="F32" s="120" t="s">
        <v>35</v>
      </c>
      <c r="G32" s="121"/>
      <c r="H32" s="121"/>
      <c r="I32" s="121"/>
      <c r="J32" s="122"/>
      <c r="K32" s="143" t="str">
        <f>IF(COUNTA(データ入力!E25),データ入力!E25,"")</f>
        <v/>
      </c>
      <c r="L32" s="144"/>
      <c r="M32" s="144"/>
      <c r="N32" s="144"/>
      <c r="O32" s="144"/>
      <c r="P32" s="144"/>
      <c r="Q32" s="144"/>
      <c r="R32" s="144"/>
      <c r="S32" s="144"/>
      <c r="T32" s="144"/>
      <c r="U32" s="143" t="str">
        <f>IF(COUNTA(データ入力!E26),データ入力!E26,"")</f>
        <v/>
      </c>
      <c r="V32" s="144"/>
      <c r="W32" s="144"/>
      <c r="X32" s="144"/>
      <c r="Y32" s="144"/>
      <c r="Z32" s="144"/>
      <c r="AA32" s="144"/>
      <c r="AB32" s="144"/>
      <c r="AC32" s="144"/>
      <c r="AD32" s="145"/>
      <c r="AI32" s="98" t="s">
        <v>51</v>
      </c>
      <c r="AJ32" s="99"/>
      <c r="AK32" s="99"/>
      <c r="AL32" s="99"/>
      <c r="AM32" s="99"/>
      <c r="AN32" s="99"/>
      <c r="AO32" s="99"/>
      <c r="AP32" s="100"/>
      <c r="AQ32" s="104"/>
      <c r="AR32" s="105" t="s">
        <v>27</v>
      </c>
      <c r="AS32" s="116" t="str">
        <f>IF(COUNT(データ入力!$F$23),データ入力!$F$23,"")</f>
        <v/>
      </c>
      <c r="AT32" s="116" t="s">
        <v>3</v>
      </c>
      <c r="AU32" s="116" t="str">
        <f>IF(COUNT(データ入力!$H$23),データ入力!$H$23,"")</f>
        <v/>
      </c>
      <c r="AV32" s="116" t="s">
        <v>4</v>
      </c>
      <c r="AW32" s="116" t="str">
        <f>IF(COUNT(データ入力!$J$23),データ入力!$J$23,"")</f>
        <v/>
      </c>
      <c r="AX32" s="116" t="s">
        <v>5</v>
      </c>
      <c r="AY32" s="116" t="s">
        <v>23</v>
      </c>
      <c r="AZ32" s="116" t="s">
        <v>22</v>
      </c>
      <c r="BA32" s="116" t="str">
        <f>IF(COUNT(データ入力!$F$24),データ入力!$F$24,"")</f>
        <v/>
      </c>
      <c r="BB32" s="116" t="s">
        <v>3</v>
      </c>
      <c r="BC32" s="116" t="str">
        <f>IF(COUNT(データ入力!$H$24),データ入力!$H$24,"")</f>
        <v/>
      </c>
      <c r="BD32" s="116" t="s">
        <v>4</v>
      </c>
      <c r="BE32" s="116" t="str">
        <f>IF(COUNT(データ入力!$J$24),データ入力!$J$24,"")</f>
        <v/>
      </c>
      <c r="BF32" s="116" t="s">
        <v>5</v>
      </c>
      <c r="BG32" s="116" t="s">
        <v>28</v>
      </c>
      <c r="BH32" s="116"/>
      <c r="BI32" s="116"/>
      <c r="BJ32" s="118"/>
    </row>
    <row r="33" spans="2:65" s="1" customFormat="1" ht="21" customHeight="1" x14ac:dyDescent="0.15">
      <c r="C33" s="148" t="s">
        <v>15</v>
      </c>
      <c r="D33" s="149"/>
      <c r="E33" s="150"/>
      <c r="F33" s="120" t="s">
        <v>36</v>
      </c>
      <c r="G33" s="121"/>
      <c r="H33" s="121"/>
      <c r="I33" s="121"/>
      <c r="J33" s="122"/>
      <c r="K33" s="141"/>
      <c r="L33" s="142"/>
      <c r="M33" s="142"/>
      <c r="N33" s="142"/>
      <c r="O33" s="142"/>
      <c r="P33" s="142"/>
      <c r="Q33" s="142"/>
      <c r="R33" s="142"/>
      <c r="S33" s="142"/>
      <c r="T33" s="142"/>
      <c r="U33" s="141"/>
      <c r="V33" s="142"/>
      <c r="W33" s="142"/>
      <c r="X33" s="142"/>
      <c r="Y33" s="142"/>
      <c r="Z33" s="142"/>
      <c r="AA33" s="142"/>
      <c r="AB33" s="142"/>
      <c r="AC33" s="142"/>
      <c r="AD33" s="146"/>
      <c r="AI33" s="101"/>
      <c r="AJ33" s="102"/>
      <c r="AK33" s="102"/>
      <c r="AL33" s="102"/>
      <c r="AM33" s="102"/>
      <c r="AN33" s="102"/>
      <c r="AO33" s="102"/>
      <c r="AP33" s="103"/>
      <c r="AQ33" s="107"/>
      <c r="AR33" s="108"/>
      <c r="AS33" s="117"/>
      <c r="AT33" s="117"/>
      <c r="AU33" s="117"/>
      <c r="AV33" s="117"/>
      <c r="AW33" s="117"/>
      <c r="AX33" s="117"/>
      <c r="AY33" s="117"/>
      <c r="AZ33" s="117"/>
      <c r="BA33" s="117"/>
      <c r="BB33" s="117"/>
      <c r="BC33" s="117"/>
      <c r="BD33" s="117"/>
      <c r="BE33" s="117"/>
      <c r="BF33" s="117"/>
      <c r="BG33" s="117"/>
      <c r="BH33" s="117"/>
      <c r="BI33" s="117"/>
      <c r="BJ33" s="119"/>
    </row>
    <row r="34" spans="2:65" s="1" customFormat="1" ht="21" customHeight="1" x14ac:dyDescent="0.15">
      <c r="C34" s="148" t="s">
        <v>16</v>
      </c>
      <c r="D34" s="149"/>
      <c r="E34" s="150"/>
      <c r="F34" s="120" t="s">
        <v>37</v>
      </c>
      <c r="G34" s="121"/>
      <c r="H34" s="121"/>
      <c r="I34" s="121"/>
      <c r="J34" s="122"/>
      <c r="K34" s="141"/>
      <c r="L34" s="142"/>
      <c r="M34" s="142"/>
      <c r="N34" s="142"/>
      <c r="O34" s="142"/>
      <c r="P34" s="142"/>
      <c r="Q34" s="142"/>
      <c r="R34" s="142"/>
      <c r="S34" s="142"/>
      <c r="T34" s="142"/>
      <c r="U34" s="141"/>
      <c r="V34" s="142"/>
      <c r="W34" s="142"/>
      <c r="X34" s="142"/>
      <c r="Y34" s="142"/>
      <c r="Z34" s="142"/>
      <c r="AA34" s="142"/>
      <c r="AB34" s="142"/>
      <c r="AC34" s="142"/>
      <c r="AD34" s="146"/>
      <c r="AI34" s="98" t="s">
        <v>52</v>
      </c>
      <c r="AJ34" s="99"/>
      <c r="AK34" s="99"/>
      <c r="AL34" s="99"/>
      <c r="AM34" s="99"/>
      <c r="AN34" s="99"/>
      <c r="AO34" s="99"/>
      <c r="AP34" s="100"/>
      <c r="AQ34" s="110" t="s">
        <v>54</v>
      </c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2"/>
    </row>
    <row r="35" spans="2:65" s="1" customFormat="1" ht="21" customHeight="1" x14ac:dyDescent="0.15">
      <c r="C35" s="148" t="s">
        <v>19</v>
      </c>
      <c r="D35" s="149"/>
      <c r="E35" s="150"/>
      <c r="F35" s="15"/>
      <c r="G35" s="16"/>
      <c r="H35" s="16"/>
      <c r="I35" s="16"/>
      <c r="J35" s="17"/>
      <c r="K35" s="139"/>
      <c r="L35" s="140"/>
      <c r="M35" s="140"/>
      <c r="N35" s="140"/>
      <c r="O35" s="140"/>
      <c r="P35" s="140"/>
      <c r="Q35" s="140"/>
      <c r="R35" s="140"/>
      <c r="S35" s="140"/>
      <c r="T35" s="140"/>
      <c r="U35" s="139"/>
      <c r="V35" s="140"/>
      <c r="W35" s="140"/>
      <c r="X35" s="140"/>
      <c r="Y35" s="140"/>
      <c r="Z35" s="140"/>
      <c r="AA35" s="140"/>
      <c r="AB35" s="140"/>
      <c r="AC35" s="140"/>
      <c r="AD35" s="147"/>
      <c r="AI35" s="101"/>
      <c r="AJ35" s="102"/>
      <c r="AK35" s="102"/>
      <c r="AL35" s="102"/>
      <c r="AM35" s="102"/>
      <c r="AN35" s="102"/>
      <c r="AO35" s="102"/>
      <c r="AP35" s="103"/>
      <c r="AQ35" s="113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14"/>
      <c r="BD35" s="114"/>
      <c r="BE35" s="114"/>
      <c r="BF35" s="114"/>
      <c r="BG35" s="114"/>
      <c r="BH35" s="114"/>
      <c r="BI35" s="114"/>
      <c r="BJ35" s="115"/>
    </row>
    <row r="36" spans="2:65" s="1" customFormat="1" ht="21" customHeight="1" x14ac:dyDescent="0.15">
      <c r="C36" s="13"/>
      <c r="D36" s="7"/>
      <c r="E36" s="14"/>
      <c r="F36" s="110" t="s">
        <v>38</v>
      </c>
      <c r="G36" s="111"/>
      <c r="H36" s="111"/>
      <c r="I36" s="111"/>
      <c r="J36" s="112"/>
      <c r="K36" s="110" t="str">
        <f>IF(COUNTA(データ入力!E27),データ入力!E27,"")</f>
        <v/>
      </c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2"/>
      <c r="AI36" s="98" t="s">
        <v>46</v>
      </c>
      <c r="AJ36" s="99"/>
      <c r="AK36" s="99"/>
      <c r="AL36" s="99"/>
      <c r="AM36" s="99"/>
      <c r="AN36" s="99"/>
      <c r="AO36" s="99"/>
      <c r="AP36" s="100"/>
      <c r="AQ36" s="104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6"/>
    </row>
    <row r="37" spans="2:65" s="1" customFormat="1" ht="21" customHeight="1" x14ac:dyDescent="0.15">
      <c r="C37" s="15"/>
      <c r="D37" s="16"/>
      <c r="E37" s="17"/>
      <c r="F37" s="113" t="s">
        <v>39</v>
      </c>
      <c r="G37" s="114"/>
      <c r="H37" s="114"/>
      <c r="I37" s="114"/>
      <c r="J37" s="115"/>
      <c r="K37" s="113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5"/>
      <c r="AI37" s="101"/>
      <c r="AJ37" s="102"/>
      <c r="AK37" s="102"/>
      <c r="AL37" s="102"/>
      <c r="AM37" s="102"/>
      <c r="AN37" s="102"/>
      <c r="AO37" s="102"/>
      <c r="AP37" s="103"/>
      <c r="AQ37" s="107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9"/>
    </row>
    <row r="38" spans="2:65" s="1" customFormat="1" ht="21" customHeight="1" x14ac:dyDescent="0.15">
      <c r="C38" s="104" t="s">
        <v>18</v>
      </c>
      <c r="D38" s="105"/>
      <c r="E38" s="105"/>
      <c r="F38" s="105"/>
      <c r="G38" s="105"/>
      <c r="H38" s="105"/>
      <c r="I38" s="105"/>
      <c r="J38" s="106"/>
      <c r="K38" s="110" t="str">
        <f>IF(COUNTA(データ入力!E20),データ入力!E20,"")</f>
        <v/>
      </c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2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</row>
    <row r="39" spans="2:65" s="1" customFormat="1" ht="21" customHeight="1" x14ac:dyDescent="0.15">
      <c r="C39" s="107"/>
      <c r="D39" s="108"/>
      <c r="E39" s="108"/>
      <c r="F39" s="108"/>
      <c r="G39" s="108"/>
      <c r="H39" s="108"/>
      <c r="I39" s="108"/>
      <c r="J39" s="109"/>
      <c r="K39" s="113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5"/>
      <c r="AI39" s="9"/>
      <c r="AJ39" s="4"/>
      <c r="AK39" s="9"/>
      <c r="AL39" s="9"/>
      <c r="AM39" s="9"/>
      <c r="AN39" s="8"/>
      <c r="AO39" s="8"/>
      <c r="AP39" s="8"/>
      <c r="AQ39" s="8"/>
      <c r="AR39" s="8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</row>
    <row r="40" spans="2:65" x14ac:dyDescent="0.15">
      <c r="AG40" s="1"/>
      <c r="AH40" s="1"/>
      <c r="AI40" s="9"/>
      <c r="AJ40" s="9"/>
      <c r="AK40" s="9"/>
      <c r="AL40" s="9"/>
      <c r="AM40" s="9"/>
      <c r="AN40" s="8"/>
      <c r="AO40" s="8"/>
      <c r="AP40" s="8"/>
      <c r="AQ40" s="8"/>
      <c r="AR40" s="8"/>
      <c r="BK40" s="1"/>
      <c r="BL40" s="1"/>
      <c r="BM40" s="1"/>
    </row>
    <row r="41" spans="2:65" ht="18.75" customHeight="1" x14ac:dyDescent="0.15">
      <c r="B41" s="8"/>
      <c r="C41" s="9" t="s">
        <v>41</v>
      </c>
      <c r="E41" s="9"/>
      <c r="F41" s="9" t="s">
        <v>20</v>
      </c>
      <c r="G41" s="9"/>
      <c r="H41" s="8"/>
      <c r="I41" s="8"/>
      <c r="J41" s="8"/>
      <c r="K41" s="8"/>
      <c r="L41" s="8"/>
      <c r="AI41" s="8"/>
      <c r="AJ41" s="8"/>
      <c r="AK41" s="8"/>
      <c r="AL41" s="8"/>
      <c r="AM41" s="8"/>
      <c r="AN41" s="8"/>
      <c r="AO41" s="8"/>
      <c r="AP41" s="8"/>
      <c r="AQ41" s="8"/>
      <c r="AR41" s="8"/>
    </row>
    <row r="42" spans="2:65" ht="18.75" customHeight="1" x14ac:dyDescent="0.15">
      <c r="B42" s="8"/>
      <c r="C42" s="9"/>
      <c r="D42" s="9"/>
      <c r="E42" s="9"/>
      <c r="F42" s="9" t="s">
        <v>21</v>
      </c>
      <c r="G42" s="9"/>
      <c r="H42" s="8"/>
      <c r="I42" s="8"/>
      <c r="J42" s="8"/>
      <c r="K42" s="8"/>
      <c r="L42" s="8"/>
      <c r="AH42" s="8"/>
    </row>
    <row r="43" spans="2:65" x14ac:dyDescent="0.1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AH43" s="8"/>
    </row>
    <row r="44" spans="2:65" x14ac:dyDescent="0.15">
      <c r="AH44" s="8"/>
    </row>
  </sheetData>
  <sheetProtection insertHyperlinks="0" autoFilter="0"/>
  <protectedRanges>
    <protectedRange sqref="AQ26:BJ27" name="範囲3"/>
    <protectedRange sqref="W5:Y5 AA5 AC5 BC5:BE5 BG5 BI5 K27:L28 N27:N28 P27:P28 S27:T28 V27:V28 X27:X28 AA27:AC28 K29:AD30 K32:AD39 AQ24:BJ25 AR26:AU26 AV26:AY26 AZ26:BC26 BD26:BG26 BI26 BH26 BJ26" name="範囲1"/>
    <protectedRange sqref="AK17:AO18" name="範囲2"/>
  </protectedRanges>
  <mergeCells count="114">
    <mergeCell ref="C38:J39"/>
    <mergeCell ref="K38:AD39"/>
    <mergeCell ref="C35:E35"/>
    <mergeCell ref="C34:E34"/>
    <mergeCell ref="C33:E33"/>
    <mergeCell ref="K23:AD23"/>
    <mergeCell ref="K24:AD24"/>
    <mergeCell ref="F29:J30"/>
    <mergeCell ref="N14:Q14"/>
    <mergeCell ref="C23:J23"/>
    <mergeCell ref="C28:J28"/>
    <mergeCell ref="C27:J27"/>
    <mergeCell ref="C26:J26"/>
    <mergeCell ref="C25:J25"/>
    <mergeCell ref="C24:J24"/>
    <mergeCell ref="R16:AF16"/>
    <mergeCell ref="R14:AF14"/>
    <mergeCell ref="C32:E32"/>
    <mergeCell ref="C31:E31"/>
    <mergeCell ref="K31:T31"/>
    <mergeCell ref="U31:AD31"/>
    <mergeCell ref="K27:K28"/>
    <mergeCell ref="M27:M28"/>
    <mergeCell ref="N27:N28"/>
    <mergeCell ref="F34:J34"/>
    <mergeCell ref="F37:J37"/>
    <mergeCell ref="F36:J36"/>
    <mergeCell ref="T17:AF17"/>
    <mergeCell ref="T15:AF15"/>
    <mergeCell ref="K35:T35"/>
    <mergeCell ref="K34:T34"/>
    <mergeCell ref="K33:T33"/>
    <mergeCell ref="K32:T32"/>
    <mergeCell ref="U32:AD32"/>
    <mergeCell ref="U33:AD33"/>
    <mergeCell ref="U34:AD34"/>
    <mergeCell ref="U35:AD35"/>
    <mergeCell ref="L27:L28"/>
    <mergeCell ref="R27:R28"/>
    <mergeCell ref="K36:AD37"/>
    <mergeCell ref="T20:AF20"/>
    <mergeCell ref="T18:AF18"/>
    <mergeCell ref="Y27:Y28"/>
    <mergeCell ref="Z27:Z28"/>
    <mergeCell ref="AD27:AD28"/>
    <mergeCell ref="R20:S20"/>
    <mergeCell ref="O27:O28"/>
    <mergeCell ref="P27:P28"/>
    <mergeCell ref="AZ18:BC18"/>
    <mergeCell ref="BD18:BL18"/>
    <mergeCell ref="B11:AE11"/>
    <mergeCell ref="AV26:AY26"/>
    <mergeCell ref="AZ26:BC26"/>
    <mergeCell ref="BD26:BG26"/>
    <mergeCell ref="AZ17:BL17"/>
    <mergeCell ref="AX20:AY20"/>
    <mergeCell ref="AZ20:BL20"/>
    <mergeCell ref="AR26:AU26"/>
    <mergeCell ref="AQ24:BJ25"/>
    <mergeCell ref="BC5:BD5"/>
    <mergeCell ref="AH11:BK11"/>
    <mergeCell ref="AT14:AW14"/>
    <mergeCell ref="AX14:BL14"/>
    <mergeCell ref="AZ15:BL15"/>
    <mergeCell ref="AX16:BL16"/>
    <mergeCell ref="W5:X5"/>
    <mergeCell ref="K25:AD26"/>
    <mergeCell ref="K29:AD30"/>
    <mergeCell ref="AA27:AC28"/>
    <mergeCell ref="AI30:AP31"/>
    <mergeCell ref="AI24:AP25"/>
    <mergeCell ref="AI26:AP27"/>
    <mergeCell ref="AI28:AP29"/>
    <mergeCell ref="S27:S28"/>
    <mergeCell ref="T27:T28"/>
    <mergeCell ref="U27:U28"/>
    <mergeCell ref="BA30:BB31"/>
    <mergeCell ref="AQ30:AZ31"/>
    <mergeCell ref="AR27:AU27"/>
    <mergeCell ref="AV27:AY27"/>
    <mergeCell ref="AZ27:BC27"/>
    <mergeCell ref="BE27:BI27"/>
    <mergeCell ref="AQ28:BJ29"/>
    <mergeCell ref="F33:J33"/>
    <mergeCell ref="F32:J32"/>
    <mergeCell ref="V27:V28"/>
    <mergeCell ref="W27:W28"/>
    <mergeCell ref="X27:X28"/>
    <mergeCell ref="AR32:AR33"/>
    <mergeCell ref="AS32:AS33"/>
    <mergeCell ref="AT32:AT33"/>
    <mergeCell ref="AI32:AP33"/>
    <mergeCell ref="Q27:Q28"/>
    <mergeCell ref="AI36:AP37"/>
    <mergeCell ref="AQ36:BJ37"/>
    <mergeCell ref="AI34:AP35"/>
    <mergeCell ref="AQ34:BJ35"/>
    <mergeCell ref="BH32:BH33"/>
    <mergeCell ref="BI32:BI33"/>
    <mergeCell ref="BJ32:BJ33"/>
    <mergeCell ref="BB32:BB33"/>
    <mergeCell ref="BC32:BC33"/>
    <mergeCell ref="BD32:BD33"/>
    <mergeCell ref="BE32:BE33"/>
    <mergeCell ref="BF32:BF33"/>
    <mergeCell ref="BG32:BG33"/>
    <mergeCell ref="AV32:AV33"/>
    <mergeCell ref="AW32:AW33"/>
    <mergeCell ref="AX32:AX33"/>
    <mergeCell ref="AY32:AY33"/>
    <mergeCell ref="AZ32:AZ33"/>
    <mergeCell ref="BA32:BA33"/>
    <mergeCell ref="AQ32:AQ33"/>
    <mergeCell ref="AU32:AU3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記入例</vt:lpstr>
      <vt:lpstr>データ入力</vt:lpstr>
      <vt:lpstr>印刷フォーム</vt:lpstr>
    </vt:vector>
  </TitlesOfParts>
  <Company>IGAKI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Shizuo Igaki</dc:creator>
  <cp:lastModifiedBy>ono</cp:lastModifiedBy>
  <cp:lastPrinted>2016-02-19T05:10:55Z</cp:lastPrinted>
  <dcterms:created xsi:type="dcterms:W3CDTF">2013-11-15T01:24:33Z</dcterms:created>
  <dcterms:modified xsi:type="dcterms:W3CDTF">2017-01-24T04:51:07Z</dcterms:modified>
</cp:coreProperties>
</file>